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rc-ps12-games\50336646$\budget\"/>
    </mc:Choice>
  </mc:AlternateContent>
  <bookViews>
    <workbookView xWindow="0" yWindow="0" windowWidth="17970" windowHeight="6030"/>
  </bookViews>
  <sheets>
    <sheet name="MASTER" sheetId="1" r:id="rId1"/>
    <sheet name="January" sheetId="2" r:id="rId2"/>
    <sheet name="February" sheetId="3" r:id="rId3"/>
  </sheets>
  <calcPr calcId="162913"/>
</workbook>
</file>

<file path=xl/calcChain.xml><?xml version="1.0" encoding="utf-8"?>
<calcChain xmlns="http://schemas.openxmlformats.org/spreadsheetml/2006/main">
  <c r="H73" i="3" l="1"/>
  <c r="G73" i="3"/>
  <c r="C73" i="3"/>
  <c r="B73" i="3"/>
  <c r="I72" i="3"/>
  <c r="D72" i="3"/>
  <c r="I71" i="3"/>
  <c r="I73" i="3" s="1"/>
  <c r="D71" i="3"/>
  <c r="I70" i="3"/>
  <c r="D70" i="3"/>
  <c r="I69" i="3"/>
  <c r="D69" i="3"/>
  <c r="D68" i="3"/>
  <c r="D67" i="3"/>
  <c r="H66" i="3"/>
  <c r="G66" i="3"/>
  <c r="D66" i="3"/>
  <c r="D73" i="3" s="1"/>
  <c r="I65" i="3"/>
  <c r="I64" i="3"/>
  <c r="I63" i="3"/>
  <c r="I66" i="3" s="1"/>
  <c r="C63" i="3"/>
  <c r="B63" i="3"/>
  <c r="D62" i="3"/>
  <c r="D61" i="3"/>
  <c r="H60" i="3"/>
  <c r="G60" i="3"/>
  <c r="D60" i="3"/>
  <c r="D63" i="3" s="1"/>
  <c r="I59" i="3"/>
  <c r="D59" i="3"/>
  <c r="C59" i="3"/>
  <c r="I58" i="3"/>
  <c r="D58" i="3"/>
  <c r="I57" i="3"/>
  <c r="I56" i="3"/>
  <c r="I60" i="3" s="1"/>
  <c r="C55" i="3"/>
  <c r="B55" i="3"/>
  <c r="D54" i="3"/>
  <c r="H53" i="3"/>
  <c r="G53" i="3"/>
  <c r="D53" i="3"/>
  <c r="I52" i="3"/>
  <c r="D52" i="3"/>
  <c r="I51" i="3"/>
  <c r="D51" i="3"/>
  <c r="I50" i="3"/>
  <c r="I53" i="3" s="1"/>
  <c r="D50" i="3"/>
  <c r="I49" i="3"/>
  <c r="D49" i="3"/>
  <c r="D48" i="3"/>
  <c r="D55" i="3" s="1"/>
  <c r="D47" i="3"/>
  <c r="H46" i="3"/>
  <c r="G46" i="3"/>
  <c r="D46" i="3"/>
  <c r="I45" i="3"/>
  <c r="I44" i="3"/>
  <c r="I43" i="3"/>
  <c r="C43" i="3"/>
  <c r="B43" i="3"/>
  <c r="I42" i="3"/>
  <c r="D42" i="3"/>
  <c r="I41" i="3"/>
  <c r="D41" i="3"/>
  <c r="I40" i="3"/>
  <c r="I46" i="3" s="1"/>
  <c r="D40" i="3"/>
  <c r="D43" i="3" s="1"/>
  <c r="H37" i="3"/>
  <c r="G37" i="3"/>
  <c r="C37" i="3"/>
  <c r="B37" i="3"/>
  <c r="I36" i="3"/>
  <c r="D36" i="3"/>
  <c r="I35" i="3"/>
  <c r="D35" i="3"/>
  <c r="I34" i="3"/>
  <c r="D34" i="3"/>
  <c r="I33" i="3"/>
  <c r="D33" i="3"/>
  <c r="D37" i="3" s="1"/>
  <c r="I32" i="3"/>
  <c r="I31" i="3"/>
  <c r="I30" i="3"/>
  <c r="I37" i="3" s="1"/>
  <c r="B30" i="3"/>
  <c r="D29" i="3"/>
  <c r="D28" i="3"/>
  <c r="D27" i="3"/>
  <c r="C27" i="3"/>
  <c r="C30" i="3" s="1"/>
  <c r="C4" i="3" s="1"/>
  <c r="D26" i="3"/>
  <c r="D25" i="3"/>
  <c r="D24" i="3"/>
  <c r="D23" i="3"/>
  <c r="D22" i="3"/>
  <c r="D30" i="3" s="1"/>
  <c r="C19" i="3"/>
  <c r="B19" i="3"/>
  <c r="D18" i="3"/>
  <c r="D17" i="3"/>
  <c r="D16" i="3"/>
  <c r="D15" i="3"/>
  <c r="D14" i="3"/>
  <c r="G13" i="3"/>
  <c r="D13" i="3"/>
  <c r="D12" i="3"/>
  <c r="D11" i="3"/>
  <c r="G10" i="3"/>
  <c r="D10" i="3"/>
  <c r="D9" i="3"/>
  <c r="D19" i="3" s="1"/>
  <c r="D4" i="3" s="1"/>
  <c r="D8" i="3"/>
  <c r="G7" i="3"/>
  <c r="B4" i="3"/>
  <c r="G15" i="3" s="1"/>
  <c r="H73" i="2"/>
  <c r="G73" i="2"/>
  <c r="C73" i="2"/>
  <c r="B73" i="2"/>
  <c r="I72" i="2"/>
  <c r="D72" i="2"/>
  <c r="C72" i="2"/>
  <c r="I71" i="2"/>
  <c r="D71" i="2"/>
  <c r="I70" i="2"/>
  <c r="D70" i="2"/>
  <c r="I69" i="2"/>
  <c r="I73" i="2" s="1"/>
  <c r="D69" i="2"/>
  <c r="D68" i="2"/>
  <c r="D67" i="2"/>
  <c r="H66" i="2"/>
  <c r="G66" i="2"/>
  <c r="D66" i="2"/>
  <c r="D73" i="2" s="1"/>
  <c r="I65" i="2"/>
  <c r="I64" i="2"/>
  <c r="I63" i="2"/>
  <c r="I66" i="2" s="1"/>
  <c r="C63" i="2"/>
  <c r="B63" i="2"/>
  <c r="D62" i="2"/>
  <c r="D61" i="2"/>
  <c r="H60" i="2"/>
  <c r="G60" i="2"/>
  <c r="D60" i="2"/>
  <c r="I59" i="2"/>
  <c r="D59" i="2"/>
  <c r="C59" i="2"/>
  <c r="I58" i="2"/>
  <c r="D58" i="2"/>
  <c r="D63" i="2" s="1"/>
  <c r="I57" i="2"/>
  <c r="I56" i="2"/>
  <c r="I60" i="2" s="1"/>
  <c r="C55" i="2"/>
  <c r="B55" i="2"/>
  <c r="D54" i="2"/>
  <c r="H53" i="2"/>
  <c r="G53" i="2"/>
  <c r="D53" i="2"/>
  <c r="I52" i="2"/>
  <c r="D52" i="2"/>
  <c r="I51" i="2"/>
  <c r="D51" i="2"/>
  <c r="I50" i="2"/>
  <c r="D50" i="2"/>
  <c r="I49" i="2"/>
  <c r="I53" i="2" s="1"/>
  <c r="D49" i="2"/>
  <c r="D48" i="2"/>
  <c r="D47" i="2"/>
  <c r="H46" i="2"/>
  <c r="G46" i="2"/>
  <c r="D46" i="2"/>
  <c r="D55" i="2" s="1"/>
  <c r="I45" i="2"/>
  <c r="I44" i="2"/>
  <c r="I43" i="2"/>
  <c r="C43" i="2"/>
  <c r="C4" i="2" s="1"/>
  <c r="B43" i="2"/>
  <c r="I42" i="2"/>
  <c r="D42" i="2"/>
  <c r="C42" i="2"/>
  <c r="I41" i="2"/>
  <c r="C41" i="2"/>
  <c r="D41" i="2" s="1"/>
  <c r="I40" i="2"/>
  <c r="I46" i="2" s="1"/>
  <c r="C40" i="2"/>
  <c r="D40" i="2" s="1"/>
  <c r="D43" i="2" s="1"/>
  <c r="H37" i="2"/>
  <c r="G37" i="2"/>
  <c r="C37" i="2"/>
  <c r="B37" i="2"/>
  <c r="I36" i="2"/>
  <c r="D36" i="2"/>
  <c r="I35" i="2"/>
  <c r="D35" i="2"/>
  <c r="I34" i="2"/>
  <c r="D34" i="2"/>
  <c r="I33" i="2"/>
  <c r="D33" i="2"/>
  <c r="D37" i="2" s="1"/>
  <c r="I32" i="2"/>
  <c r="I31" i="2"/>
  <c r="I30" i="2"/>
  <c r="I37" i="2" s="1"/>
  <c r="C30" i="2"/>
  <c r="B30" i="2"/>
  <c r="D29" i="2"/>
  <c r="D28" i="2"/>
  <c r="C27" i="2"/>
  <c r="D27" i="2" s="1"/>
  <c r="D26" i="2"/>
  <c r="D25" i="2"/>
  <c r="D24" i="2"/>
  <c r="D23" i="2"/>
  <c r="D22" i="2"/>
  <c r="C19" i="2"/>
  <c r="B19" i="2"/>
  <c r="B4" i="2" s="1"/>
  <c r="G15" i="2" s="1"/>
  <c r="D18" i="2"/>
  <c r="D17" i="2"/>
  <c r="D16" i="2"/>
  <c r="D15" i="2"/>
  <c r="D14" i="2"/>
  <c r="D13" i="2"/>
  <c r="G12" i="2"/>
  <c r="G13" i="2" s="1"/>
  <c r="D12" i="2"/>
  <c r="D11" i="2"/>
  <c r="D10" i="2"/>
  <c r="D9" i="2"/>
  <c r="D8" i="2"/>
  <c r="D19" i="2" s="1"/>
  <c r="G7" i="2"/>
  <c r="H73" i="1"/>
  <c r="G73" i="1"/>
  <c r="C73" i="1"/>
  <c r="B73" i="1"/>
  <c r="I72" i="1"/>
  <c r="D72" i="1"/>
  <c r="I71" i="1"/>
  <c r="D71" i="1"/>
  <c r="I70" i="1"/>
  <c r="D70" i="1"/>
  <c r="I69" i="1"/>
  <c r="D69" i="1"/>
  <c r="D68" i="1"/>
  <c r="D67" i="1"/>
  <c r="H66" i="1"/>
  <c r="G66" i="1"/>
  <c r="D66" i="1"/>
  <c r="I65" i="1"/>
  <c r="I64" i="1"/>
  <c r="I63" i="1"/>
  <c r="H60" i="1"/>
  <c r="G60" i="1"/>
  <c r="I59" i="1"/>
  <c r="I58" i="1"/>
  <c r="I57" i="1"/>
  <c r="I56" i="1"/>
  <c r="H53" i="1"/>
  <c r="G53" i="1"/>
  <c r="I52" i="1"/>
  <c r="I51" i="1"/>
  <c r="I50" i="1"/>
  <c r="I49" i="1"/>
  <c r="H46" i="1"/>
  <c r="G46" i="1"/>
  <c r="I45" i="1"/>
  <c r="I44" i="1"/>
  <c r="I43" i="1"/>
  <c r="C43" i="1"/>
  <c r="B43" i="1"/>
  <c r="I42" i="1"/>
  <c r="D42" i="1"/>
  <c r="I41" i="1"/>
  <c r="D41" i="1"/>
  <c r="I40" i="1"/>
  <c r="D40" i="1"/>
  <c r="H37" i="1"/>
  <c r="G37" i="1"/>
  <c r="C37" i="1"/>
  <c r="B37" i="1"/>
  <c r="I36" i="1"/>
  <c r="D36" i="1"/>
  <c r="I35" i="1"/>
  <c r="D35" i="1"/>
  <c r="I34" i="1"/>
  <c r="D34" i="1"/>
  <c r="I33" i="1"/>
  <c r="D33" i="1"/>
  <c r="I32" i="1"/>
  <c r="I31" i="1"/>
  <c r="I30" i="1"/>
  <c r="C30" i="1"/>
  <c r="B30" i="1"/>
  <c r="D29" i="1"/>
  <c r="D28" i="1"/>
  <c r="D27" i="1"/>
  <c r="D26" i="1"/>
  <c r="D25" i="1"/>
  <c r="D24" i="1"/>
  <c r="D23" i="1"/>
  <c r="D22" i="1"/>
  <c r="C19" i="1"/>
  <c r="B19" i="1"/>
  <c r="D18" i="1"/>
  <c r="D17" i="1"/>
  <c r="D16" i="1"/>
  <c r="D15" i="1"/>
  <c r="D14" i="1"/>
  <c r="G13" i="1"/>
  <c r="D13" i="1"/>
  <c r="D12" i="1"/>
  <c r="D11" i="1"/>
  <c r="D10" i="1"/>
  <c r="D9" i="1"/>
  <c r="D8" i="1"/>
  <c r="G7" i="1"/>
  <c r="I60" i="1" l="1"/>
  <c r="I66" i="1"/>
  <c r="D37" i="1"/>
  <c r="C4" i="1"/>
  <c r="G17" i="1" s="1"/>
  <c r="B4" i="1"/>
  <c r="G15" i="1" s="1"/>
  <c r="I73" i="1"/>
  <c r="I37" i="1"/>
  <c r="I46" i="1"/>
  <c r="D73" i="1"/>
  <c r="D43" i="1"/>
  <c r="I53" i="1"/>
  <c r="D19" i="1"/>
  <c r="D30" i="1"/>
  <c r="G17" i="2"/>
  <c r="D4" i="2"/>
  <c r="D30" i="2"/>
  <c r="G17" i="3"/>
  <c r="D4" i="1" l="1"/>
  <c r="G19" i="1"/>
  <c r="G19" i="2" s="1"/>
  <c r="G19" i="3" s="1"/>
</calcChain>
</file>

<file path=xl/sharedStrings.xml><?xml version="1.0" encoding="utf-8"?>
<sst xmlns="http://schemas.openxmlformats.org/spreadsheetml/2006/main" count="353" uniqueCount="100">
  <si>
    <t>Family Monthly Budget - CUSTOM (joint) account ONLY</t>
  </si>
  <si>
    <t>Total Projected Cost</t>
  </si>
  <si>
    <t>Total Actual Cost</t>
  </si>
  <si>
    <t>Total Difference</t>
  </si>
  <si>
    <t>Projected Monthly Income</t>
  </si>
  <si>
    <t>Income 1</t>
  </si>
  <si>
    <t>Income 2</t>
  </si>
  <si>
    <t>Projected Cost</t>
  </si>
  <si>
    <t>Actual Cost</t>
  </si>
  <si>
    <t>Difference</t>
  </si>
  <si>
    <t>Extra income</t>
  </si>
  <si>
    <t>Housing</t>
  </si>
  <si>
    <t>Total monthly income</t>
  </si>
  <si>
    <t>Mortgage or rent</t>
  </si>
  <si>
    <t>Actual Monthly Income</t>
  </si>
  <si>
    <t>Second mortgage or rent</t>
  </si>
  <si>
    <t>Phone</t>
  </si>
  <si>
    <t>Electricity</t>
  </si>
  <si>
    <t>Gas</t>
  </si>
  <si>
    <t>Water and sewer</t>
  </si>
  <si>
    <t>Cable</t>
  </si>
  <si>
    <t>Waste removal</t>
  </si>
  <si>
    <t>Projected balance
(Projected income minus expenses)</t>
  </si>
  <si>
    <t>Maintenance or repairs</t>
  </si>
  <si>
    <t>Supplies</t>
  </si>
  <si>
    <t>Actual balance
(Actual income minus expenses)</t>
  </si>
  <si>
    <t>Internet</t>
  </si>
  <si>
    <t>Subtotals</t>
  </si>
  <si>
    <t>Including last month</t>
  </si>
  <si>
    <t>Transportation</t>
  </si>
  <si>
    <t>Vehicle 1 payment</t>
  </si>
  <si>
    <t>Vehicle 2 payment</t>
  </si>
  <si>
    <t>Bus/taxi fare</t>
  </si>
  <si>
    <t>Insurance</t>
  </si>
  <si>
    <t>Licensing</t>
  </si>
  <si>
    <t>Fuel</t>
  </si>
  <si>
    <t>Maintenance</t>
  </si>
  <si>
    <t>Other</t>
  </si>
  <si>
    <t>Entertainment</t>
  </si>
  <si>
    <t>Video/DVD</t>
  </si>
  <si>
    <t>CDs</t>
  </si>
  <si>
    <t>Movies</t>
  </si>
  <si>
    <t>Home</t>
  </si>
  <si>
    <t>Concerts</t>
  </si>
  <si>
    <t>Health</t>
  </si>
  <si>
    <t>Sporting events</t>
  </si>
  <si>
    <t>Life</t>
  </si>
  <si>
    <t>Live theater</t>
  </si>
  <si>
    <t>Family Monthly Budget</t>
  </si>
  <si>
    <t>Food</t>
  </si>
  <si>
    <t>Loans</t>
  </si>
  <si>
    <t>Groceries</t>
  </si>
  <si>
    <t>Personal</t>
  </si>
  <si>
    <t>Dining out</t>
  </si>
  <si>
    <t>Student</t>
  </si>
  <si>
    <t>Credit card</t>
  </si>
  <si>
    <t>Children</t>
  </si>
  <si>
    <t>Medical</t>
  </si>
  <si>
    <t>Clothing</t>
  </si>
  <si>
    <t>School tuition</t>
  </si>
  <si>
    <t>Taxes</t>
  </si>
  <si>
    <t>School supplies</t>
  </si>
  <si>
    <t>Federal</t>
  </si>
  <si>
    <t>Organization dues or fees</t>
  </si>
  <si>
    <t>Difference (Actual minus projected)</t>
  </si>
  <si>
    <t>Parking</t>
  </si>
  <si>
    <t>State</t>
  </si>
  <si>
    <t>Lunch money</t>
  </si>
  <si>
    <t>Local</t>
  </si>
  <si>
    <t>Child care</t>
  </si>
  <si>
    <t>Toys/games</t>
  </si>
  <si>
    <t>Savings or Investments</t>
  </si>
  <si>
    <t>Retirement account</t>
  </si>
  <si>
    <t>Pets</t>
  </si>
  <si>
    <t>Investment account</t>
  </si>
  <si>
    <t>College</t>
  </si>
  <si>
    <t>Grooming</t>
  </si>
  <si>
    <t>Toys</t>
  </si>
  <si>
    <t>Gifts and Donations</t>
  </si>
  <si>
    <t>Charity 1</t>
  </si>
  <si>
    <t>Charity 2</t>
  </si>
  <si>
    <t>Personal Care</t>
  </si>
  <si>
    <t>Charity 3</t>
  </si>
  <si>
    <t>Hair/nails</t>
  </si>
  <si>
    <t>Legal</t>
  </si>
  <si>
    <t>Dry cleaning</t>
  </si>
  <si>
    <t>Attorney</t>
  </si>
  <si>
    <t>Health club</t>
  </si>
  <si>
    <t>Alimony</t>
  </si>
  <si>
    <t>Payments on lien or judgment</t>
  </si>
  <si>
    <t>Gift</t>
  </si>
  <si>
    <t>Animation production Budget</t>
  </si>
  <si>
    <t>Building</t>
  </si>
  <si>
    <t>Company</t>
  </si>
  <si>
    <t>Project</t>
  </si>
  <si>
    <t>Employees</t>
  </si>
  <si>
    <t>Animator</t>
  </si>
  <si>
    <t>CEO</t>
  </si>
  <si>
    <t>Manager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</si>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</sst>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$#,##0\ ;\(\$#,##0\)"/>
    <numFmt numFmtId="165" formatCode="\$#,##0"/>
  </numFmts>
  <fonts count="9" x14ac:knownFonts="1">
    <font>
      <sz val="10"/>
      <color rgb="FF000000"/>
      <name val="Arial"/>
    </font>
    <font>
      <b/>
      <sz val="18"/>
      <color rgb="FF000000"/>
      <name val="Arial"/>
    </font>
    <font>
      <sz val="10"/>
      <name val="Arial"/>
    </font>
    <font>
      <b/>
      <sz val="9"/>
      <color rgb="FFFFFFFF"/>
      <name val="Arial"/>
    </font>
    <font>
      <b/>
      <sz val="10"/>
      <color rgb="FFFFFFFF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b/>
      <i/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EAEAEA"/>
        <bgColor rgb="FFEAEAEA"/>
      </patternFill>
    </fill>
    <fill>
      <patternFill patternType="solid">
        <fgColor rgb="FFFFE599"/>
        <bgColor rgb="FFFFE599"/>
      </patternFill>
    </fill>
    <fill>
      <patternFill patternType="solid">
        <fgColor rgb="FFEA9999"/>
        <bgColor rgb="FFEA9999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64" fontId="5" fillId="3" borderId="5" xfId="0" applyNumberFormat="1" applyFont="1" applyFill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164" fontId="6" fillId="0" borderId="5" xfId="0" applyNumberFormat="1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0" borderId="5" xfId="0" applyFont="1" applyBorder="1" applyAlignment="1">
      <alignment vertical="center" wrapText="1"/>
    </xf>
    <xf numFmtId="164" fontId="6" fillId="3" borderId="5" xfId="0" applyNumberFormat="1" applyFont="1" applyFill="1" applyBorder="1" applyAlignment="1">
      <alignment vertical="center"/>
    </xf>
    <xf numFmtId="164" fontId="6" fillId="0" borderId="5" xfId="0" applyNumberFormat="1" applyFont="1" applyBorder="1" applyAlignment="1">
      <alignment vertical="center"/>
    </xf>
    <xf numFmtId="0" fontId="5" fillId="4" borderId="5" xfId="0" applyFont="1" applyFill="1" applyBorder="1" applyAlignment="1">
      <alignment vertical="center" wrapText="1"/>
    </xf>
    <xf numFmtId="164" fontId="5" fillId="5" borderId="5" xfId="0" applyNumberFormat="1" applyFont="1" applyFill="1" applyBorder="1" applyAlignment="1">
      <alignment vertical="center"/>
    </xf>
    <xf numFmtId="0" fontId="8" fillId="0" borderId="1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5" fontId="6" fillId="0" borderId="1" xfId="0" applyNumberFormat="1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164" fontId="6" fillId="0" borderId="2" xfId="0" applyNumberFormat="1" applyFont="1" applyBorder="1" applyAlignment="1">
      <alignment vertical="center"/>
    </xf>
    <xf numFmtId="164" fontId="5" fillId="4" borderId="5" xfId="0" applyNumberFormat="1" applyFont="1" applyFill="1" applyBorder="1" applyAlignment="1">
      <alignment vertical="center"/>
    </xf>
    <xf numFmtId="165" fontId="6" fillId="0" borderId="2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2" borderId="9" xfId="0" applyFont="1" applyFill="1" applyBorder="1" applyAlignment="1">
      <alignment horizontal="center" vertical="center"/>
    </xf>
    <xf numFmtId="0" fontId="2" fillId="0" borderId="6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/>
    </xf>
    <xf numFmtId="0" fontId="2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showGridLines="0" tabSelected="1" workbookViewId="0">
      <selection activeCell="J8" sqref="J8"/>
    </sheetView>
  </sheetViews>
  <sheetFormatPr defaultColWidth="14.42578125" defaultRowHeight="12.75" customHeight="1" x14ac:dyDescent="0.2"/>
  <cols>
    <col min="1" max="1" width="32.5703125" customWidth="1"/>
    <col min="3" max="3" width="12.42578125" customWidth="1"/>
    <col min="4" max="4" width="11.85546875" customWidth="1"/>
    <col min="5" max="5" width="4.140625" customWidth="1"/>
    <col min="6" max="6" width="35.42578125" customWidth="1"/>
    <col min="7" max="7" width="15.85546875" customWidth="1"/>
    <col min="8" max="8" width="12.28515625" customWidth="1"/>
    <col min="9" max="9" width="11.5703125" customWidth="1"/>
  </cols>
  <sheetData>
    <row r="1" spans="1:9" ht="27.75" customHeight="1" x14ac:dyDescent="0.2">
      <c r="A1" s="34" t="s">
        <v>91</v>
      </c>
      <c r="B1" s="31"/>
      <c r="C1" s="31"/>
      <c r="D1" s="31"/>
      <c r="E1" s="31"/>
      <c r="F1" s="31"/>
      <c r="G1" s="31"/>
      <c r="H1" s="31"/>
      <c r="I1" s="31"/>
    </row>
    <row r="2" spans="1:9" ht="18" customHeight="1" x14ac:dyDescent="0.2">
      <c r="A2" s="2"/>
      <c r="B2" s="3"/>
      <c r="C2" s="3"/>
      <c r="D2" s="3"/>
      <c r="E2" s="2"/>
      <c r="F2" s="3"/>
      <c r="G2" s="3"/>
      <c r="H2" s="2"/>
      <c r="I2" s="2"/>
    </row>
    <row r="3" spans="1:9" ht="22.5" customHeight="1" x14ac:dyDescent="0.2">
      <c r="A3" s="4"/>
      <c r="B3" s="5" t="s">
        <v>1</v>
      </c>
      <c r="C3" s="5" t="s">
        <v>2</v>
      </c>
      <c r="D3" s="5" t="s">
        <v>3</v>
      </c>
      <c r="E3" s="6"/>
      <c r="F3" s="35" t="s">
        <v>4</v>
      </c>
      <c r="G3" s="36"/>
    </row>
    <row r="4" spans="1:9" ht="18" customHeight="1" x14ac:dyDescent="0.2">
      <c r="A4" s="4"/>
      <c r="B4" s="7">
        <f>SUM(B19,B30,B37,B43,B55,B63,B73,G37,G46,G53,G60,G66,G73)</f>
        <v>96265</v>
      </c>
      <c r="C4" s="7">
        <f>SUM(C19,C30,C37,C43,C55,C63,C73,H37,H46,H53,H60,H66,H73)</f>
        <v>84115</v>
      </c>
      <c r="D4" s="7">
        <f>SUM(D19,D30,D37,D43,D55,D63,D73,I37,I46,I53,I60,I66,I73)</f>
        <v>12150</v>
      </c>
      <c r="E4" s="6"/>
      <c r="F4" s="8" t="s">
        <v>5</v>
      </c>
      <c r="G4" s="9">
        <v>5000</v>
      </c>
      <c r="H4" s="10"/>
    </row>
    <row r="5" spans="1:9" x14ac:dyDescent="0.2">
      <c r="B5" s="3"/>
      <c r="C5" s="3"/>
      <c r="D5" s="3"/>
      <c r="E5" s="4"/>
      <c r="F5" s="8" t="s">
        <v>6</v>
      </c>
      <c r="G5" s="9">
        <v>5000</v>
      </c>
      <c r="H5" s="10"/>
    </row>
    <row r="6" spans="1:9" x14ac:dyDescent="0.2">
      <c r="A6" s="4"/>
      <c r="B6" s="32" t="s">
        <v>7</v>
      </c>
      <c r="C6" s="32" t="s">
        <v>8</v>
      </c>
      <c r="D6" s="32" t="s">
        <v>9</v>
      </c>
      <c r="E6" s="6"/>
      <c r="F6" s="8" t="s">
        <v>10</v>
      </c>
      <c r="G6" s="9"/>
      <c r="H6" s="10"/>
    </row>
    <row r="7" spans="1:9" ht="14.25" customHeight="1" x14ac:dyDescent="0.25">
      <c r="A7" s="11" t="s">
        <v>92</v>
      </c>
      <c r="B7" s="33"/>
      <c r="C7" s="33"/>
      <c r="D7" s="33"/>
      <c r="E7" s="4"/>
      <c r="F7" s="8" t="s">
        <v>12</v>
      </c>
      <c r="G7" s="7">
        <f>SUM(G4:G6)</f>
        <v>10000</v>
      </c>
      <c r="H7" s="10"/>
    </row>
    <row r="8" spans="1:9" x14ac:dyDescent="0.2">
      <c r="A8" s="12" t="s">
        <v>13</v>
      </c>
      <c r="B8" s="9">
        <v>30000</v>
      </c>
      <c r="C8" s="9">
        <v>25000</v>
      </c>
      <c r="D8" s="13">
        <f t="shared" ref="D8:D18" si="0">B8-C8</f>
        <v>5000</v>
      </c>
      <c r="E8" s="6"/>
      <c r="F8" s="28" t="s">
        <v>14</v>
      </c>
      <c r="G8" s="29"/>
    </row>
    <row r="9" spans="1:9" x14ac:dyDescent="0.2">
      <c r="A9" s="12" t="s">
        <v>15</v>
      </c>
      <c r="B9" s="9">
        <v>0</v>
      </c>
      <c r="C9" s="9">
        <v>0</v>
      </c>
      <c r="D9" s="13">
        <f t="shared" si="0"/>
        <v>0</v>
      </c>
      <c r="E9" s="10"/>
      <c r="F9" s="30"/>
      <c r="G9" s="31"/>
    </row>
    <row r="10" spans="1:9" x14ac:dyDescent="0.2">
      <c r="A10" s="12" t="s">
        <v>16</v>
      </c>
      <c r="B10" s="9">
        <v>75</v>
      </c>
      <c r="C10" s="9">
        <v>75</v>
      </c>
      <c r="D10" s="13">
        <f t="shared" si="0"/>
        <v>0</v>
      </c>
      <c r="E10" s="6"/>
      <c r="F10" s="8" t="s">
        <v>5</v>
      </c>
      <c r="G10" s="9">
        <v>4500</v>
      </c>
      <c r="H10" s="10"/>
    </row>
    <row r="11" spans="1:9" x14ac:dyDescent="0.2">
      <c r="A11" s="12" t="s">
        <v>17</v>
      </c>
      <c r="B11" s="9">
        <v>400</v>
      </c>
      <c r="C11" s="9">
        <v>400</v>
      </c>
      <c r="D11" s="13">
        <f t="shared" si="0"/>
        <v>0</v>
      </c>
      <c r="E11" s="6"/>
      <c r="F11" s="8" t="s">
        <v>6</v>
      </c>
      <c r="G11" s="9">
        <v>4500</v>
      </c>
      <c r="H11" s="10"/>
    </row>
    <row r="12" spans="1:9" x14ac:dyDescent="0.2">
      <c r="A12" s="12" t="s">
        <v>18</v>
      </c>
      <c r="B12" s="9">
        <v>200</v>
      </c>
      <c r="C12" s="9">
        <v>150</v>
      </c>
      <c r="D12" s="13">
        <f t="shared" si="0"/>
        <v>50</v>
      </c>
      <c r="E12" s="6"/>
      <c r="F12" s="8" t="s">
        <v>10</v>
      </c>
      <c r="G12" s="9">
        <v>5000</v>
      </c>
      <c r="H12" s="10"/>
    </row>
    <row r="13" spans="1:9" x14ac:dyDescent="0.2">
      <c r="A13" s="12" t="s">
        <v>19</v>
      </c>
      <c r="B13" s="9">
        <v>40</v>
      </c>
      <c r="C13" s="9">
        <v>40</v>
      </c>
      <c r="D13" s="13">
        <f t="shared" si="0"/>
        <v>0</v>
      </c>
      <c r="E13" s="6"/>
      <c r="F13" s="8" t="s">
        <v>12</v>
      </c>
      <c r="G13" s="7">
        <f>SUM(G10:G12)</f>
        <v>14000</v>
      </c>
      <c r="H13" s="10"/>
    </row>
    <row r="14" spans="1:9" x14ac:dyDescent="0.2">
      <c r="A14" s="12" t="s">
        <v>20</v>
      </c>
      <c r="B14" s="9">
        <v>200</v>
      </c>
      <c r="C14" s="9">
        <v>200</v>
      </c>
      <c r="D14" s="13">
        <f t="shared" si="0"/>
        <v>0</v>
      </c>
      <c r="E14" s="10"/>
      <c r="F14" s="3"/>
      <c r="G14" s="3"/>
    </row>
    <row r="15" spans="1:9" ht="25.5" customHeight="1" x14ac:dyDescent="0.2">
      <c r="A15" s="12" t="s">
        <v>21</v>
      </c>
      <c r="B15" s="9">
        <v>30</v>
      </c>
      <c r="C15" s="9">
        <v>30</v>
      </c>
      <c r="D15" s="13">
        <f t="shared" si="0"/>
        <v>0</v>
      </c>
      <c r="E15" s="6"/>
      <c r="F15" s="8" t="s">
        <v>22</v>
      </c>
      <c r="G15" s="7">
        <f>G7-B4</f>
        <v>-86265</v>
      </c>
      <c r="H15" s="10"/>
    </row>
    <row r="16" spans="1:9" x14ac:dyDescent="0.2">
      <c r="A16" s="12" t="s">
        <v>23</v>
      </c>
      <c r="B16" s="9">
        <v>500</v>
      </c>
      <c r="C16" s="9">
        <v>450</v>
      </c>
      <c r="D16" s="13">
        <f t="shared" si="0"/>
        <v>50</v>
      </c>
      <c r="E16" s="10"/>
      <c r="F16" s="3"/>
      <c r="G16" s="3"/>
    </row>
    <row r="17" spans="1:9" ht="25.5" customHeight="1" x14ac:dyDescent="0.2">
      <c r="A17" s="12" t="s">
        <v>24</v>
      </c>
      <c r="B17" s="9">
        <v>400</v>
      </c>
      <c r="C17" s="9">
        <v>400</v>
      </c>
      <c r="D17" s="13">
        <f t="shared" si="0"/>
        <v>0</v>
      </c>
      <c r="E17" s="6"/>
      <c r="F17" s="15" t="s">
        <v>25</v>
      </c>
      <c r="G17" s="22">
        <f>G13-C4</f>
        <v>-70115</v>
      </c>
      <c r="H17" s="10"/>
    </row>
    <row r="18" spans="1:9" ht="13.5" customHeight="1" x14ac:dyDescent="0.2">
      <c r="A18" s="12" t="s">
        <v>37</v>
      </c>
      <c r="B18" s="9">
        <v>4500</v>
      </c>
      <c r="C18" s="9">
        <v>4000</v>
      </c>
      <c r="D18" s="13">
        <f t="shared" si="0"/>
        <v>500</v>
      </c>
      <c r="E18" s="10"/>
      <c r="F18" s="3"/>
      <c r="G18" s="3"/>
    </row>
    <row r="19" spans="1:9" ht="15" customHeight="1" x14ac:dyDescent="0.2">
      <c r="A19" s="17" t="s">
        <v>27</v>
      </c>
      <c r="B19" s="13">
        <f t="shared" ref="B19:D19" si="1">SUM(B8:B18)</f>
        <v>36345</v>
      </c>
      <c r="C19" s="13">
        <f t="shared" si="1"/>
        <v>30745</v>
      </c>
      <c r="D19" s="13">
        <f t="shared" si="1"/>
        <v>5600</v>
      </c>
      <c r="E19" s="6"/>
      <c r="F19" s="8" t="s">
        <v>64</v>
      </c>
      <c r="G19" s="7">
        <f>G17-G15</f>
        <v>16150</v>
      </c>
      <c r="H19" s="10"/>
    </row>
    <row r="20" spans="1:9" x14ac:dyDescent="0.2">
      <c r="A20" s="2"/>
      <c r="B20" s="2"/>
      <c r="C20" s="2"/>
      <c r="D20" s="2"/>
      <c r="F20" s="2"/>
      <c r="G20" s="2"/>
    </row>
    <row r="21" spans="1:9" ht="14.25" customHeight="1" x14ac:dyDescent="0.2">
      <c r="A21" s="18" t="s">
        <v>29</v>
      </c>
      <c r="B21" s="19"/>
      <c r="C21" s="19"/>
      <c r="D21" s="1"/>
    </row>
    <row r="22" spans="1:9" x14ac:dyDescent="0.2">
      <c r="A22" s="12" t="s">
        <v>30</v>
      </c>
      <c r="B22" s="14">
        <v>2000</v>
      </c>
      <c r="C22" s="14">
        <v>1000</v>
      </c>
      <c r="D22" s="13">
        <f t="shared" ref="D22:D29" si="2">B22-C22</f>
        <v>1000</v>
      </c>
      <c r="E22" s="10"/>
    </row>
    <row r="23" spans="1:9" x14ac:dyDescent="0.2">
      <c r="A23" s="12" t="s">
        <v>31</v>
      </c>
      <c r="B23" s="14"/>
      <c r="C23" s="14"/>
      <c r="D23" s="13">
        <f t="shared" si="2"/>
        <v>0</v>
      </c>
      <c r="E23" s="10"/>
    </row>
    <row r="24" spans="1:9" x14ac:dyDescent="0.2">
      <c r="A24" s="12" t="s">
        <v>32</v>
      </c>
      <c r="B24" s="14">
        <v>35</v>
      </c>
      <c r="C24" s="14">
        <v>35</v>
      </c>
      <c r="D24" s="13">
        <f t="shared" si="2"/>
        <v>0</v>
      </c>
      <c r="E24" s="10"/>
    </row>
    <row r="25" spans="1:9" x14ac:dyDescent="0.2">
      <c r="A25" s="12" t="s">
        <v>33</v>
      </c>
      <c r="B25" s="14">
        <v>5000</v>
      </c>
      <c r="C25" s="14">
        <v>4500</v>
      </c>
      <c r="D25" s="13">
        <f t="shared" si="2"/>
        <v>500</v>
      </c>
      <c r="E25" s="10"/>
    </row>
    <row r="26" spans="1:9" x14ac:dyDescent="0.2">
      <c r="A26" s="12" t="s">
        <v>34</v>
      </c>
      <c r="B26" s="14">
        <v>4000</v>
      </c>
      <c r="C26" s="14">
        <v>3500</v>
      </c>
      <c r="D26" s="13">
        <f t="shared" si="2"/>
        <v>500</v>
      </c>
      <c r="E26" s="10"/>
    </row>
    <row r="27" spans="1:9" x14ac:dyDescent="0.2">
      <c r="A27" s="12" t="s">
        <v>35</v>
      </c>
      <c r="B27" s="14">
        <v>3000</v>
      </c>
      <c r="C27" s="14">
        <v>2000</v>
      </c>
      <c r="D27" s="13">
        <f t="shared" si="2"/>
        <v>1000</v>
      </c>
      <c r="E27" s="10"/>
      <c r="G27" s="1"/>
      <c r="H27" s="1"/>
      <c r="I27" s="1"/>
    </row>
    <row r="28" spans="1:9" x14ac:dyDescent="0.2">
      <c r="A28" s="12" t="s">
        <v>36</v>
      </c>
      <c r="B28" s="14">
        <v>3000</v>
      </c>
      <c r="C28" s="14">
        <v>2500</v>
      </c>
      <c r="D28" s="13">
        <f t="shared" si="2"/>
        <v>500</v>
      </c>
      <c r="E28" s="10"/>
      <c r="F28" s="4"/>
      <c r="G28" s="32" t="s">
        <v>7</v>
      </c>
      <c r="H28" s="32" t="s">
        <v>8</v>
      </c>
      <c r="I28" s="32" t="s">
        <v>9</v>
      </c>
    </row>
    <row r="29" spans="1:9" ht="15" customHeight="1" x14ac:dyDescent="0.2">
      <c r="A29" s="12" t="s">
        <v>37</v>
      </c>
      <c r="B29" s="14">
        <v>5000</v>
      </c>
      <c r="C29" s="14">
        <v>5000</v>
      </c>
      <c r="D29" s="13">
        <f t="shared" si="2"/>
        <v>0</v>
      </c>
      <c r="E29" s="10"/>
      <c r="F29" s="18" t="s">
        <v>38</v>
      </c>
      <c r="G29" s="33"/>
      <c r="H29" s="33"/>
      <c r="I29" s="33"/>
    </row>
    <row r="30" spans="1:9" ht="15" customHeight="1" x14ac:dyDescent="0.2">
      <c r="A30" s="17" t="s">
        <v>27</v>
      </c>
      <c r="B30" s="13">
        <f t="shared" ref="B30:D30" si="3">SUM(B22:B29)</f>
        <v>22035</v>
      </c>
      <c r="C30" s="13">
        <f t="shared" si="3"/>
        <v>18535</v>
      </c>
      <c r="D30" s="13">
        <f t="shared" si="3"/>
        <v>3500</v>
      </c>
      <c r="E30" s="6"/>
      <c r="F30" s="12" t="s">
        <v>39</v>
      </c>
      <c r="G30" s="14">
        <v>50</v>
      </c>
      <c r="H30" s="14">
        <v>50</v>
      </c>
      <c r="I30" s="13">
        <f t="shared" ref="I30:I36" si="4">G30-H30</f>
        <v>0</v>
      </c>
    </row>
    <row r="31" spans="1:9" x14ac:dyDescent="0.2">
      <c r="A31" s="20"/>
      <c r="B31" s="21"/>
      <c r="C31" s="21"/>
      <c r="D31" s="2"/>
      <c r="E31" s="4"/>
      <c r="F31" s="12" t="s">
        <v>40</v>
      </c>
      <c r="G31" s="14">
        <v>25</v>
      </c>
      <c r="H31" s="14">
        <v>25</v>
      </c>
      <c r="I31" s="13">
        <f t="shared" si="4"/>
        <v>0</v>
      </c>
    </row>
    <row r="32" spans="1:9" ht="14.25" customHeight="1" x14ac:dyDescent="0.2">
      <c r="A32" s="18" t="s">
        <v>33</v>
      </c>
      <c r="B32" s="19"/>
      <c r="C32" s="19"/>
      <c r="D32" s="1"/>
      <c r="E32" s="4"/>
      <c r="F32" s="12" t="s">
        <v>41</v>
      </c>
      <c r="G32" s="14">
        <v>100</v>
      </c>
      <c r="H32" s="14">
        <v>100</v>
      </c>
      <c r="I32" s="13">
        <f t="shared" si="4"/>
        <v>0</v>
      </c>
    </row>
    <row r="33" spans="1:9" x14ac:dyDescent="0.2">
      <c r="A33" s="27" t="s">
        <v>93</v>
      </c>
      <c r="B33" s="14">
        <v>5000</v>
      </c>
      <c r="C33" s="14">
        <v>4500</v>
      </c>
      <c r="D33" s="13">
        <f t="shared" ref="D33:D36" si="5">B33-C33</f>
        <v>500</v>
      </c>
      <c r="E33" s="6"/>
      <c r="F33" s="12" t="s">
        <v>43</v>
      </c>
      <c r="G33" s="14">
        <v>75</v>
      </c>
      <c r="H33" s="14">
        <v>75</v>
      </c>
      <c r="I33" s="13">
        <f t="shared" si="4"/>
        <v>0</v>
      </c>
    </row>
    <row r="34" spans="1:9" x14ac:dyDescent="0.2">
      <c r="A34" s="27" t="s">
        <v>94</v>
      </c>
      <c r="B34" s="14">
        <v>4000</v>
      </c>
      <c r="C34" s="14">
        <v>3500</v>
      </c>
      <c r="D34" s="13">
        <f t="shared" si="5"/>
        <v>500</v>
      </c>
      <c r="E34" s="6"/>
      <c r="F34" s="12" t="s">
        <v>45</v>
      </c>
      <c r="G34" s="14">
        <v>200</v>
      </c>
      <c r="H34" s="14">
        <v>250</v>
      </c>
      <c r="I34" s="13">
        <f t="shared" si="4"/>
        <v>-50</v>
      </c>
    </row>
    <row r="35" spans="1:9" x14ac:dyDescent="0.2">
      <c r="A35" s="12" t="s">
        <v>46</v>
      </c>
      <c r="B35" s="14">
        <v>2000</v>
      </c>
      <c r="C35" s="14">
        <v>2000</v>
      </c>
      <c r="D35" s="13">
        <f t="shared" si="5"/>
        <v>0</v>
      </c>
      <c r="E35" s="6"/>
      <c r="F35" s="12" t="s">
        <v>47</v>
      </c>
      <c r="G35" s="14">
        <v>600</v>
      </c>
      <c r="H35" s="14">
        <v>300</v>
      </c>
      <c r="I35" s="13">
        <f t="shared" si="4"/>
        <v>300</v>
      </c>
    </row>
    <row r="36" spans="1:9" ht="13.5" customHeight="1" x14ac:dyDescent="0.2">
      <c r="A36" s="12" t="s">
        <v>37</v>
      </c>
      <c r="B36" s="14">
        <v>3000</v>
      </c>
      <c r="C36" s="14">
        <v>2500</v>
      </c>
      <c r="D36" s="13">
        <f t="shared" si="5"/>
        <v>500</v>
      </c>
      <c r="E36" s="6"/>
      <c r="F36" s="12" t="s">
        <v>37</v>
      </c>
      <c r="G36" s="14">
        <v>500</v>
      </c>
      <c r="H36" s="14">
        <v>450</v>
      </c>
      <c r="I36" s="13">
        <f t="shared" si="4"/>
        <v>50</v>
      </c>
    </row>
    <row r="37" spans="1:9" ht="15" customHeight="1" x14ac:dyDescent="0.2">
      <c r="A37" s="17" t="s">
        <v>27</v>
      </c>
      <c r="B37" s="13">
        <f t="shared" ref="B37:D37" si="6">SUM(B33:B36)</f>
        <v>14000</v>
      </c>
      <c r="C37" s="13">
        <f t="shared" si="6"/>
        <v>12500</v>
      </c>
      <c r="D37" s="13">
        <f t="shared" si="6"/>
        <v>1500</v>
      </c>
      <c r="E37" s="10"/>
      <c r="F37" s="17" t="s">
        <v>27</v>
      </c>
      <c r="G37" s="13">
        <f t="shared" ref="G37:I37" si="7">SUM(G30:G36)</f>
        <v>1550</v>
      </c>
      <c r="H37" s="13">
        <f t="shared" si="7"/>
        <v>1250</v>
      </c>
      <c r="I37" s="13">
        <f t="shared" si="7"/>
        <v>300</v>
      </c>
    </row>
    <row r="38" spans="1:9" x14ac:dyDescent="0.2">
      <c r="A38" s="20"/>
      <c r="B38" s="21"/>
      <c r="C38" s="21"/>
      <c r="D38" s="2"/>
      <c r="F38" s="20"/>
      <c r="G38" s="21"/>
      <c r="H38" s="21"/>
      <c r="I38" s="2"/>
    </row>
    <row r="39" spans="1:9" ht="14.25" customHeight="1" x14ac:dyDescent="0.2">
      <c r="A39" s="18" t="s">
        <v>49</v>
      </c>
      <c r="B39" s="19"/>
      <c r="C39" s="19"/>
      <c r="D39" s="1"/>
      <c r="F39" s="18"/>
      <c r="G39" s="19"/>
      <c r="H39" s="19"/>
      <c r="I39" s="1"/>
    </row>
    <row r="40" spans="1:9" x14ac:dyDescent="0.2">
      <c r="A40" s="12" t="s">
        <v>51</v>
      </c>
      <c r="B40" s="14">
        <v>500</v>
      </c>
      <c r="C40" s="14">
        <v>500</v>
      </c>
      <c r="D40" s="13">
        <f t="shared" ref="D40:D42" si="8">B40-C40</f>
        <v>0</v>
      </c>
      <c r="E40" s="6"/>
      <c r="F40" s="27" t="s">
        <v>95</v>
      </c>
      <c r="G40" s="14">
        <v>1000</v>
      </c>
      <c r="H40" s="14">
        <v>1000</v>
      </c>
      <c r="I40" s="13">
        <f t="shared" ref="I40:I45" si="9">G40-H40</f>
        <v>0</v>
      </c>
    </row>
    <row r="41" spans="1:9" x14ac:dyDescent="0.2">
      <c r="A41" s="12" t="s">
        <v>53</v>
      </c>
      <c r="B41" s="14">
        <v>50</v>
      </c>
      <c r="C41" s="14">
        <v>50</v>
      </c>
      <c r="D41" s="13">
        <f t="shared" si="8"/>
        <v>0</v>
      </c>
      <c r="E41" s="6"/>
      <c r="F41" s="27" t="s">
        <v>96</v>
      </c>
      <c r="G41" s="14">
        <v>200</v>
      </c>
      <c r="H41" s="14">
        <v>250</v>
      </c>
      <c r="I41" s="13">
        <f t="shared" si="9"/>
        <v>-50</v>
      </c>
    </row>
    <row r="42" spans="1:9" ht="13.5" customHeight="1" x14ac:dyDescent="0.2">
      <c r="A42" s="12" t="s">
        <v>37</v>
      </c>
      <c r="B42" s="14">
        <v>75</v>
      </c>
      <c r="C42" s="14">
        <v>75</v>
      </c>
      <c r="D42" s="13">
        <f t="shared" si="8"/>
        <v>0</v>
      </c>
      <c r="E42" s="6"/>
      <c r="F42" s="27" t="s">
        <v>97</v>
      </c>
      <c r="G42" s="14">
        <v>200</v>
      </c>
      <c r="H42" s="14">
        <v>250</v>
      </c>
      <c r="I42" s="13">
        <f t="shared" si="9"/>
        <v>-50</v>
      </c>
    </row>
    <row r="43" spans="1:9" ht="15" customHeight="1" x14ac:dyDescent="0.2">
      <c r="A43" s="17" t="s">
        <v>27</v>
      </c>
      <c r="B43" s="13">
        <f t="shared" ref="B43:D43" si="10">SUM(B40:B42)</f>
        <v>625</v>
      </c>
      <c r="C43" s="13">
        <f t="shared" si="10"/>
        <v>625</v>
      </c>
      <c r="D43" s="13">
        <f t="shared" si="10"/>
        <v>0</v>
      </c>
      <c r="E43" s="6"/>
      <c r="F43" s="27" t="s">
        <v>98</v>
      </c>
      <c r="G43" s="14">
        <v>200</v>
      </c>
      <c r="H43" s="14">
        <v>250</v>
      </c>
      <c r="I43" s="13">
        <f t="shared" si="9"/>
        <v>-50</v>
      </c>
    </row>
    <row r="44" spans="1:9" x14ac:dyDescent="0.2">
      <c r="A44" s="20"/>
      <c r="B44" s="21"/>
      <c r="C44" s="21"/>
      <c r="D44" s="2"/>
      <c r="E44" s="4"/>
      <c r="F44" s="27" t="s">
        <v>99</v>
      </c>
      <c r="G44" s="14">
        <v>200</v>
      </c>
      <c r="H44" s="14">
        <v>250</v>
      </c>
      <c r="I44" s="13">
        <f t="shared" si="9"/>
        <v>-50</v>
      </c>
    </row>
    <row r="45" spans="1:9" ht="15" customHeight="1" x14ac:dyDescent="0.2">
      <c r="A45" s="18"/>
      <c r="B45" s="19"/>
      <c r="C45" s="19"/>
      <c r="D45" s="1"/>
      <c r="E45" s="4"/>
      <c r="F45" s="12" t="s">
        <v>37</v>
      </c>
      <c r="G45" s="14">
        <v>500</v>
      </c>
      <c r="H45" s="14">
        <v>450</v>
      </c>
      <c r="I45" s="13">
        <f t="shared" si="9"/>
        <v>50</v>
      </c>
    </row>
    <row r="46" spans="1:9" ht="15" customHeight="1" x14ac:dyDescent="0.2">
      <c r="A46" s="12"/>
      <c r="B46" s="14"/>
      <c r="C46" s="14"/>
      <c r="D46" s="13"/>
      <c r="E46" s="10"/>
      <c r="F46" s="17" t="s">
        <v>27</v>
      </c>
      <c r="G46" s="13">
        <f t="shared" ref="G46:I46" si="11">SUM(G40:G45)</f>
        <v>2300</v>
      </c>
      <c r="H46" s="13">
        <f t="shared" si="11"/>
        <v>2450</v>
      </c>
      <c r="I46" s="13">
        <f t="shared" si="11"/>
        <v>-150</v>
      </c>
    </row>
    <row r="47" spans="1:9" x14ac:dyDescent="0.2">
      <c r="A47" s="12"/>
      <c r="B47" s="14"/>
      <c r="C47" s="14"/>
      <c r="D47" s="13"/>
      <c r="E47" s="10"/>
      <c r="F47" s="2"/>
      <c r="G47" s="2"/>
      <c r="H47" s="2"/>
      <c r="I47" s="2"/>
    </row>
    <row r="48" spans="1:9" ht="14.25" customHeight="1" x14ac:dyDescent="0.2">
      <c r="A48" s="12"/>
      <c r="B48" s="14"/>
      <c r="C48" s="14"/>
      <c r="D48" s="13"/>
      <c r="E48" s="10"/>
      <c r="F48" s="18" t="s">
        <v>60</v>
      </c>
      <c r="G48" s="19"/>
      <c r="H48" s="19"/>
      <c r="I48" s="1"/>
    </row>
    <row r="49" spans="1:9" x14ac:dyDescent="0.2">
      <c r="A49" s="12"/>
      <c r="B49" s="14"/>
      <c r="C49" s="14"/>
      <c r="D49" s="13"/>
      <c r="E49" s="6"/>
      <c r="F49" s="12" t="s">
        <v>62</v>
      </c>
      <c r="G49" s="14">
        <v>500</v>
      </c>
      <c r="H49" s="14">
        <v>500</v>
      </c>
      <c r="I49" s="13">
        <f t="shared" ref="I49:I52" si="12">G49-H49</f>
        <v>0</v>
      </c>
    </row>
    <row r="50" spans="1:9" x14ac:dyDescent="0.2">
      <c r="A50" s="12"/>
      <c r="B50" s="14"/>
      <c r="C50" s="14"/>
      <c r="D50" s="13"/>
      <c r="E50" s="6"/>
      <c r="F50" s="12" t="s">
        <v>66</v>
      </c>
      <c r="G50" s="14">
        <v>600</v>
      </c>
      <c r="H50" s="14">
        <v>500</v>
      </c>
      <c r="I50" s="13">
        <f t="shared" si="12"/>
        <v>100</v>
      </c>
    </row>
    <row r="51" spans="1:9" x14ac:dyDescent="0.2">
      <c r="A51" s="12"/>
      <c r="B51" s="14"/>
      <c r="C51" s="14"/>
      <c r="D51" s="13"/>
      <c r="E51" s="6"/>
      <c r="F51" s="12" t="s">
        <v>68</v>
      </c>
      <c r="G51" s="14">
        <v>700</v>
      </c>
      <c r="H51" s="14">
        <v>500</v>
      </c>
      <c r="I51" s="13">
        <f t="shared" si="12"/>
        <v>200</v>
      </c>
    </row>
    <row r="52" spans="1:9" ht="13.5" customHeight="1" x14ac:dyDescent="0.2">
      <c r="A52" s="12"/>
      <c r="B52" s="14"/>
      <c r="C52" s="14"/>
      <c r="D52" s="13"/>
      <c r="E52" s="6"/>
      <c r="F52" s="12" t="s">
        <v>37</v>
      </c>
      <c r="G52" s="14">
        <v>600</v>
      </c>
      <c r="H52" s="14">
        <v>500</v>
      </c>
      <c r="I52" s="13">
        <f t="shared" si="12"/>
        <v>100</v>
      </c>
    </row>
    <row r="53" spans="1:9" ht="15" customHeight="1" x14ac:dyDescent="0.2">
      <c r="A53" s="12"/>
      <c r="B53" s="14"/>
      <c r="C53" s="14"/>
      <c r="D53" s="13"/>
      <c r="E53" s="10"/>
      <c r="F53" s="17" t="s">
        <v>27</v>
      </c>
      <c r="G53" s="13">
        <f t="shared" ref="G53:I53" si="13">SUM(G49:G52)</f>
        <v>2400</v>
      </c>
      <c r="H53" s="13">
        <f t="shared" si="13"/>
        <v>2000</v>
      </c>
      <c r="I53" s="13">
        <f t="shared" si="13"/>
        <v>400</v>
      </c>
    </row>
    <row r="54" spans="1:9" ht="13.5" customHeight="1" x14ac:dyDescent="0.2">
      <c r="A54" s="12"/>
      <c r="B54" s="14"/>
      <c r="C54" s="14"/>
      <c r="D54" s="13"/>
      <c r="E54" s="10"/>
      <c r="F54" s="2"/>
      <c r="G54" s="23"/>
      <c r="H54" s="23"/>
      <c r="I54" s="2"/>
    </row>
    <row r="55" spans="1:9" ht="15" customHeight="1" x14ac:dyDescent="0.2">
      <c r="A55" s="17"/>
      <c r="B55" s="13"/>
      <c r="C55" s="13"/>
      <c r="D55" s="13"/>
      <c r="E55" s="10"/>
      <c r="F55" s="18" t="s">
        <v>71</v>
      </c>
      <c r="G55" s="19"/>
      <c r="H55" s="19"/>
      <c r="I55" s="1"/>
    </row>
    <row r="56" spans="1:9" x14ac:dyDescent="0.2">
      <c r="A56" s="20"/>
      <c r="B56" s="21"/>
      <c r="C56" s="21"/>
      <c r="D56" s="2"/>
      <c r="E56" s="4"/>
      <c r="F56" s="12" t="s">
        <v>72</v>
      </c>
      <c r="G56" s="14">
        <v>500</v>
      </c>
      <c r="H56" s="14">
        <v>500</v>
      </c>
      <c r="I56" s="13">
        <f t="shared" ref="I56:I59" si="14">G56-H56</f>
        <v>0</v>
      </c>
    </row>
    <row r="57" spans="1:9" ht="14.25" customHeight="1" x14ac:dyDescent="0.2">
      <c r="A57" s="18"/>
      <c r="B57" s="19"/>
      <c r="C57" s="19"/>
      <c r="D57" s="1"/>
      <c r="E57" s="4"/>
      <c r="F57" s="12" t="s">
        <v>74</v>
      </c>
      <c r="G57" s="14">
        <v>500</v>
      </c>
      <c r="H57" s="14">
        <v>400</v>
      </c>
      <c r="I57" s="13">
        <f t="shared" si="14"/>
        <v>100</v>
      </c>
    </row>
    <row r="58" spans="1:9" x14ac:dyDescent="0.2">
      <c r="A58" s="12"/>
      <c r="B58" s="14"/>
      <c r="C58" s="14"/>
      <c r="D58" s="13"/>
      <c r="E58" s="6"/>
      <c r="F58" s="12" t="s">
        <v>75</v>
      </c>
      <c r="G58" s="14">
        <v>500</v>
      </c>
      <c r="H58" s="14">
        <v>450</v>
      </c>
      <c r="I58" s="13">
        <f t="shared" si="14"/>
        <v>50</v>
      </c>
    </row>
    <row r="59" spans="1:9" ht="13.5" customHeight="1" x14ac:dyDescent="0.2">
      <c r="A59" s="12"/>
      <c r="B59" s="14"/>
      <c r="C59" s="14"/>
      <c r="D59" s="13"/>
      <c r="E59" s="6"/>
      <c r="F59" s="12" t="s">
        <v>37</v>
      </c>
      <c r="G59" s="14">
        <v>500</v>
      </c>
      <c r="H59" s="14">
        <v>450</v>
      </c>
      <c r="I59" s="13">
        <f t="shared" si="14"/>
        <v>50</v>
      </c>
    </row>
    <row r="60" spans="1:9" ht="13.5" customHeight="1" x14ac:dyDescent="0.2">
      <c r="A60" s="12"/>
      <c r="B60" s="14"/>
      <c r="C60" s="14"/>
      <c r="D60" s="13"/>
      <c r="E60" s="10"/>
      <c r="F60" s="17" t="s">
        <v>27</v>
      </c>
      <c r="G60" s="13">
        <f>SUM(G56:G59)</f>
        <v>2000</v>
      </c>
      <c r="H60" s="13">
        <f>SUM(H56:H59)</f>
        <v>1800</v>
      </c>
      <c r="I60" s="13">
        <f>SUM(I56:I59)</f>
        <v>200</v>
      </c>
    </row>
    <row r="61" spans="1:9" x14ac:dyDescent="0.2">
      <c r="A61" s="12"/>
      <c r="B61" s="14"/>
      <c r="C61" s="14"/>
      <c r="D61" s="13"/>
      <c r="E61" s="10"/>
      <c r="F61" s="20"/>
      <c r="G61" s="23"/>
      <c r="H61" s="23"/>
      <c r="I61" s="23"/>
    </row>
    <row r="62" spans="1:9" ht="15" customHeight="1" x14ac:dyDescent="0.2">
      <c r="A62" s="12"/>
      <c r="B62" s="14"/>
      <c r="C62" s="14"/>
      <c r="D62" s="13"/>
      <c r="E62" s="10"/>
      <c r="F62" s="18" t="s">
        <v>78</v>
      </c>
      <c r="G62" s="24"/>
      <c r="H62" s="24"/>
      <c r="I62" s="25"/>
    </row>
    <row r="63" spans="1:9" ht="15" customHeight="1" x14ac:dyDescent="0.2">
      <c r="A63" s="17"/>
      <c r="B63" s="13"/>
      <c r="C63" s="13"/>
      <c r="D63" s="13"/>
      <c r="E63" s="6"/>
      <c r="F63" s="12" t="s">
        <v>79</v>
      </c>
      <c r="G63" s="14">
        <v>2000</v>
      </c>
      <c r="H63" s="14">
        <v>2000</v>
      </c>
      <c r="I63" s="13">
        <f t="shared" ref="I63:I65" si="15">G63-H63</f>
        <v>0</v>
      </c>
    </row>
    <row r="64" spans="1:9" x14ac:dyDescent="0.2">
      <c r="A64" s="20"/>
      <c r="B64" s="21"/>
      <c r="C64" s="21"/>
      <c r="D64" s="2"/>
      <c r="E64" s="4"/>
      <c r="F64" s="12" t="s">
        <v>80</v>
      </c>
      <c r="G64" s="14">
        <v>2000</v>
      </c>
      <c r="H64" s="14">
        <v>2000</v>
      </c>
      <c r="I64" s="13">
        <f t="shared" si="15"/>
        <v>0</v>
      </c>
    </row>
    <row r="65" spans="1:9" ht="15" customHeight="1" x14ac:dyDescent="0.2">
      <c r="A65" s="18" t="s">
        <v>81</v>
      </c>
      <c r="B65" s="19"/>
      <c r="C65" s="19"/>
      <c r="D65" s="1"/>
      <c r="E65" s="4"/>
      <c r="F65" s="12" t="s">
        <v>82</v>
      </c>
      <c r="G65" s="26">
        <v>2000</v>
      </c>
      <c r="H65" s="26">
        <v>2000</v>
      </c>
      <c r="I65" s="13">
        <f t="shared" si="15"/>
        <v>0</v>
      </c>
    </row>
    <row r="66" spans="1:9" ht="15" customHeight="1" x14ac:dyDescent="0.2">
      <c r="A66" s="12" t="s">
        <v>57</v>
      </c>
      <c r="B66" s="14">
        <v>1000</v>
      </c>
      <c r="C66" s="14">
        <v>1000</v>
      </c>
      <c r="D66" s="13">
        <f t="shared" ref="D66:D72" si="16">B66-C66</f>
        <v>0</v>
      </c>
      <c r="E66" s="10"/>
      <c r="F66" s="17" t="s">
        <v>27</v>
      </c>
      <c r="G66" s="13">
        <f t="shared" ref="G66:I66" si="17">SUM(G63:G65)</f>
        <v>6000</v>
      </c>
      <c r="H66" s="13">
        <f t="shared" si="17"/>
        <v>6000</v>
      </c>
      <c r="I66" s="13">
        <f t="shared" si="17"/>
        <v>0</v>
      </c>
    </row>
    <row r="67" spans="1:9" x14ac:dyDescent="0.2">
      <c r="A67" s="12" t="s">
        <v>83</v>
      </c>
      <c r="B67" s="14">
        <v>20</v>
      </c>
      <c r="C67" s="14">
        <v>20</v>
      </c>
      <c r="D67" s="13">
        <f t="shared" si="16"/>
        <v>0</v>
      </c>
      <c r="E67" s="10"/>
      <c r="F67" s="2"/>
      <c r="G67" s="2"/>
      <c r="H67" s="2"/>
      <c r="I67" s="2"/>
    </row>
    <row r="68" spans="1:9" ht="14.25" customHeight="1" x14ac:dyDescent="0.2">
      <c r="A68" s="12" t="s">
        <v>58</v>
      </c>
      <c r="B68" s="14">
        <v>500</v>
      </c>
      <c r="C68" s="14">
        <v>450</v>
      </c>
      <c r="D68" s="13">
        <f t="shared" si="16"/>
        <v>50</v>
      </c>
      <c r="E68" s="10"/>
      <c r="F68" s="18" t="s">
        <v>84</v>
      </c>
      <c r="G68" s="24"/>
      <c r="H68" s="24"/>
      <c r="I68" s="25"/>
    </row>
    <row r="69" spans="1:9" x14ac:dyDescent="0.2">
      <c r="A69" s="12" t="s">
        <v>85</v>
      </c>
      <c r="B69" s="14">
        <v>40</v>
      </c>
      <c r="C69" s="14">
        <v>40</v>
      </c>
      <c r="D69" s="13">
        <f t="shared" si="16"/>
        <v>0</v>
      </c>
      <c r="E69" s="6"/>
      <c r="F69" s="12" t="s">
        <v>86</v>
      </c>
      <c r="G69" s="14">
        <v>600</v>
      </c>
      <c r="H69" s="14">
        <v>650</v>
      </c>
      <c r="I69" s="13">
        <f t="shared" ref="I69:I72" si="18">G69-H69</f>
        <v>-50</v>
      </c>
    </row>
    <row r="70" spans="1:9" x14ac:dyDescent="0.2">
      <c r="A70" s="12" t="s">
        <v>87</v>
      </c>
      <c r="B70" s="14">
        <v>50</v>
      </c>
      <c r="C70" s="14">
        <v>50</v>
      </c>
      <c r="D70" s="13">
        <f t="shared" si="16"/>
        <v>0</v>
      </c>
      <c r="E70" s="6"/>
      <c r="F70" s="12" t="s">
        <v>88</v>
      </c>
      <c r="G70" s="14">
        <v>700</v>
      </c>
      <c r="H70" s="14">
        <v>650</v>
      </c>
      <c r="I70" s="13">
        <f t="shared" si="18"/>
        <v>50</v>
      </c>
    </row>
    <row r="71" spans="1:9" x14ac:dyDescent="0.2">
      <c r="A71" s="12" t="s">
        <v>63</v>
      </c>
      <c r="B71" s="14">
        <v>1000</v>
      </c>
      <c r="C71" s="14">
        <v>1000</v>
      </c>
      <c r="D71" s="13">
        <f t="shared" si="16"/>
        <v>0</v>
      </c>
      <c r="E71" s="6"/>
      <c r="F71" s="12" t="s">
        <v>89</v>
      </c>
      <c r="G71" s="14">
        <v>400</v>
      </c>
      <c r="H71" s="14">
        <v>350</v>
      </c>
      <c r="I71" s="13">
        <f t="shared" si="18"/>
        <v>50</v>
      </c>
    </row>
    <row r="72" spans="1:9" ht="13.5" customHeight="1" x14ac:dyDescent="0.2">
      <c r="A72" s="12" t="s">
        <v>37</v>
      </c>
      <c r="B72" s="14">
        <v>4000</v>
      </c>
      <c r="C72" s="14">
        <v>3500</v>
      </c>
      <c r="D72" s="13">
        <f t="shared" si="16"/>
        <v>500</v>
      </c>
      <c r="E72" s="6"/>
      <c r="F72" s="12" t="s">
        <v>37</v>
      </c>
      <c r="G72" s="26">
        <v>700</v>
      </c>
      <c r="H72" s="26">
        <v>500</v>
      </c>
      <c r="I72" s="13">
        <f t="shared" si="18"/>
        <v>200</v>
      </c>
    </row>
    <row r="73" spans="1:9" ht="15" customHeight="1" x14ac:dyDescent="0.2">
      <c r="A73" s="17" t="s">
        <v>27</v>
      </c>
      <c r="B73" s="13">
        <f t="shared" ref="B73:D73" si="19">SUM(B66:B72)</f>
        <v>6610</v>
      </c>
      <c r="C73" s="13">
        <f t="shared" si="19"/>
        <v>6060</v>
      </c>
      <c r="D73" s="13">
        <f t="shared" si="19"/>
        <v>550</v>
      </c>
      <c r="E73" s="10"/>
      <c r="F73" s="17" t="s">
        <v>27</v>
      </c>
      <c r="G73" s="13">
        <f t="shared" ref="G73:I73" si="20">SUM(G69:G72)</f>
        <v>2400</v>
      </c>
      <c r="H73" s="13">
        <f t="shared" si="20"/>
        <v>2150</v>
      </c>
      <c r="I73" s="13">
        <f t="shared" si="20"/>
        <v>250</v>
      </c>
    </row>
  </sheetData>
  <mergeCells count="9">
    <mergeCell ref="F8:G9"/>
    <mergeCell ref="H28:H29"/>
    <mergeCell ref="G28:G29"/>
    <mergeCell ref="I28:I29"/>
    <mergeCell ref="A1:I1"/>
    <mergeCell ref="B6:B7"/>
    <mergeCell ref="C6:C7"/>
    <mergeCell ref="D6:D7"/>
    <mergeCell ref="F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showGridLines="0" workbookViewId="0"/>
  </sheetViews>
  <sheetFormatPr defaultColWidth="14.42578125" defaultRowHeight="12.75" customHeight="1" x14ac:dyDescent="0.2"/>
  <cols>
    <col min="1" max="1" width="32.5703125" customWidth="1"/>
    <col min="3" max="3" width="12.42578125" customWidth="1"/>
    <col min="4" max="4" width="11.85546875" customWidth="1"/>
    <col min="5" max="5" width="4.140625" customWidth="1"/>
    <col min="6" max="6" width="35.42578125" customWidth="1"/>
    <col min="7" max="7" width="15.85546875" customWidth="1"/>
    <col min="8" max="8" width="12.28515625" customWidth="1"/>
    <col min="9" max="9" width="11.5703125" customWidth="1"/>
  </cols>
  <sheetData>
    <row r="1" spans="1:9" ht="27.75" customHeight="1" x14ac:dyDescent="0.2">
      <c r="A1" s="34" t="s">
        <v>0</v>
      </c>
      <c r="B1" s="31"/>
      <c r="C1" s="31"/>
      <c r="D1" s="31"/>
      <c r="E1" s="31"/>
      <c r="F1" s="31"/>
      <c r="G1" s="31"/>
      <c r="H1" s="31"/>
      <c r="I1" s="31"/>
    </row>
    <row r="2" spans="1:9" ht="18" customHeight="1" x14ac:dyDescent="0.2">
      <c r="A2" s="2"/>
      <c r="B2" s="3"/>
      <c r="C2" s="3"/>
      <c r="D2" s="3"/>
      <c r="E2" s="2"/>
      <c r="F2" s="3"/>
      <c r="G2" s="3"/>
      <c r="H2" s="2"/>
      <c r="I2" s="2"/>
    </row>
    <row r="3" spans="1:9" ht="22.5" customHeight="1" x14ac:dyDescent="0.2">
      <c r="A3" s="4"/>
      <c r="B3" s="5" t="s">
        <v>1</v>
      </c>
      <c r="C3" s="5" t="s">
        <v>2</v>
      </c>
      <c r="D3" s="5" t="s">
        <v>3</v>
      </c>
      <c r="E3" s="6"/>
      <c r="F3" s="35" t="s">
        <v>4</v>
      </c>
      <c r="G3" s="36"/>
    </row>
    <row r="4" spans="1:9" ht="18" customHeight="1" x14ac:dyDescent="0.2">
      <c r="A4" s="4"/>
      <c r="B4" s="7">
        <f t="shared" ref="B4:D4" si="0">SUM(B19,B30,B37,B43,B55,B63,B73,G37,G46,G53,G60,G66,G73)</f>
        <v>3133</v>
      </c>
      <c r="C4" s="7">
        <f t="shared" si="0"/>
        <v>3137.0499999999997</v>
      </c>
      <c r="D4" s="7">
        <f t="shared" si="0"/>
        <v>-4.0500000000000398</v>
      </c>
      <c r="E4" s="6"/>
      <c r="F4" s="8" t="s">
        <v>5</v>
      </c>
      <c r="G4" s="9">
        <v>1000</v>
      </c>
      <c r="H4" s="10"/>
    </row>
    <row r="5" spans="1:9" x14ac:dyDescent="0.2">
      <c r="B5" s="3"/>
      <c r="C5" s="3"/>
      <c r="D5" s="3"/>
      <c r="E5" s="4"/>
      <c r="F5" s="8" t="s">
        <v>6</v>
      </c>
      <c r="G5" s="9">
        <v>1000</v>
      </c>
      <c r="H5" s="10"/>
    </row>
    <row r="6" spans="1:9" x14ac:dyDescent="0.2">
      <c r="A6" s="4"/>
      <c r="B6" s="32" t="s">
        <v>7</v>
      </c>
      <c r="C6" s="32" t="s">
        <v>8</v>
      </c>
      <c r="D6" s="32" t="s">
        <v>9</v>
      </c>
      <c r="E6" s="6"/>
      <c r="F6" s="8" t="s">
        <v>10</v>
      </c>
      <c r="G6" s="9">
        <v>150</v>
      </c>
      <c r="H6" s="10"/>
    </row>
    <row r="7" spans="1:9" ht="14.25" customHeight="1" x14ac:dyDescent="0.25">
      <c r="A7" s="11" t="s">
        <v>11</v>
      </c>
      <c r="B7" s="33"/>
      <c r="C7" s="33"/>
      <c r="D7" s="33"/>
      <c r="E7" s="4"/>
      <c r="F7" s="8" t="s">
        <v>12</v>
      </c>
      <c r="G7" s="7">
        <f>SUM(G4:G6)</f>
        <v>2150</v>
      </c>
      <c r="H7" s="10"/>
    </row>
    <row r="8" spans="1:9" x14ac:dyDescent="0.2">
      <c r="A8" s="12" t="s">
        <v>13</v>
      </c>
      <c r="B8" s="9">
        <v>1699</v>
      </c>
      <c r="C8" s="9">
        <v>1699</v>
      </c>
      <c r="D8" s="13">
        <f t="shared" ref="D8:D18" si="1">B8-C8</f>
        <v>0</v>
      </c>
      <c r="E8" s="6"/>
      <c r="F8" s="28" t="s">
        <v>14</v>
      </c>
      <c r="G8" s="29"/>
    </row>
    <row r="9" spans="1:9" x14ac:dyDescent="0.2">
      <c r="A9" s="12" t="s">
        <v>15</v>
      </c>
      <c r="B9" s="9">
        <v>0</v>
      </c>
      <c r="C9" s="9">
        <v>0</v>
      </c>
      <c r="D9" s="13">
        <f t="shared" si="1"/>
        <v>0</v>
      </c>
      <c r="E9" s="10"/>
      <c r="F9" s="30"/>
      <c r="G9" s="31"/>
    </row>
    <row r="10" spans="1:9" x14ac:dyDescent="0.2">
      <c r="A10" s="12" t="s">
        <v>16</v>
      </c>
      <c r="B10" s="9">
        <v>192</v>
      </c>
      <c r="C10" s="9">
        <v>0</v>
      </c>
      <c r="D10" s="13">
        <f t="shared" si="1"/>
        <v>192</v>
      </c>
      <c r="E10" s="6"/>
      <c r="F10" s="8" t="s">
        <v>5</v>
      </c>
      <c r="G10" s="9">
        <v>1000</v>
      </c>
      <c r="H10" s="10"/>
    </row>
    <row r="11" spans="1:9" x14ac:dyDescent="0.2">
      <c r="A11" s="12" t="s">
        <v>17</v>
      </c>
      <c r="B11" s="9">
        <v>60</v>
      </c>
      <c r="C11" s="9">
        <v>64.739999999999995</v>
      </c>
      <c r="D11" s="13">
        <f t="shared" si="1"/>
        <v>-4.7399999999999949</v>
      </c>
      <c r="E11" s="6"/>
      <c r="F11" s="8" t="s">
        <v>6</v>
      </c>
      <c r="G11" s="9">
        <v>954.79</v>
      </c>
      <c r="H11" s="10"/>
    </row>
    <row r="12" spans="1:9" x14ac:dyDescent="0.2">
      <c r="A12" s="12" t="s">
        <v>18</v>
      </c>
      <c r="B12" s="9">
        <v>50</v>
      </c>
      <c r="C12" s="9">
        <v>76.319999999999993</v>
      </c>
      <c r="D12" s="13">
        <f t="shared" si="1"/>
        <v>-26.319999999999993</v>
      </c>
      <c r="E12" s="6"/>
      <c r="F12" s="8" t="s">
        <v>10</v>
      </c>
      <c r="G12" s="14">
        <f>126.95+100+200</f>
        <v>426.95</v>
      </c>
      <c r="H12" s="10"/>
    </row>
    <row r="13" spans="1:9" x14ac:dyDescent="0.2">
      <c r="A13" s="12" t="s">
        <v>19</v>
      </c>
      <c r="B13" s="9">
        <v>0</v>
      </c>
      <c r="C13" s="9">
        <v>0</v>
      </c>
      <c r="D13" s="13">
        <f t="shared" si="1"/>
        <v>0</v>
      </c>
      <c r="E13" s="6"/>
      <c r="F13" s="8" t="s">
        <v>12</v>
      </c>
      <c r="G13" s="7">
        <f>SUM(G10:G12)</f>
        <v>2381.7399999999998</v>
      </c>
      <c r="H13" s="10"/>
    </row>
    <row r="14" spans="1:9" x14ac:dyDescent="0.2">
      <c r="A14" s="12" t="s">
        <v>20</v>
      </c>
      <c r="B14" s="9">
        <v>0</v>
      </c>
      <c r="C14" s="9">
        <v>0</v>
      </c>
      <c r="D14" s="13">
        <f t="shared" si="1"/>
        <v>0</v>
      </c>
      <c r="E14" s="10"/>
      <c r="F14" s="3"/>
      <c r="G14" s="3"/>
    </row>
    <row r="15" spans="1:9" ht="25.5" customHeight="1" x14ac:dyDescent="0.2">
      <c r="A15" s="12" t="s">
        <v>21</v>
      </c>
      <c r="B15" s="9">
        <v>0</v>
      </c>
      <c r="C15" s="9">
        <v>0</v>
      </c>
      <c r="D15" s="13">
        <f t="shared" si="1"/>
        <v>0</v>
      </c>
      <c r="E15" s="6"/>
      <c r="F15" s="8" t="s">
        <v>22</v>
      </c>
      <c r="G15" s="7">
        <f>G7-B4</f>
        <v>-983</v>
      </c>
      <c r="H15" s="10"/>
    </row>
    <row r="16" spans="1:9" x14ac:dyDescent="0.2">
      <c r="A16" s="12" t="s">
        <v>23</v>
      </c>
      <c r="B16" s="9">
        <v>0</v>
      </c>
      <c r="C16" s="9">
        <v>0</v>
      </c>
      <c r="D16" s="13">
        <f t="shared" si="1"/>
        <v>0</v>
      </c>
      <c r="E16" s="10"/>
      <c r="F16" s="3"/>
      <c r="G16" s="3"/>
    </row>
    <row r="17" spans="1:9" ht="25.5" customHeight="1" x14ac:dyDescent="0.2">
      <c r="A17" s="12" t="s">
        <v>24</v>
      </c>
      <c r="B17" s="9">
        <v>0</v>
      </c>
      <c r="C17" s="9">
        <v>0</v>
      </c>
      <c r="D17" s="13">
        <f t="shared" si="1"/>
        <v>0</v>
      </c>
      <c r="E17" s="6"/>
      <c r="F17" s="15" t="s">
        <v>25</v>
      </c>
      <c r="G17" s="16">
        <f>G13-C4</f>
        <v>-755.31</v>
      </c>
      <c r="H17" s="10"/>
    </row>
    <row r="18" spans="1:9" ht="13.5" customHeight="1" x14ac:dyDescent="0.2">
      <c r="A18" s="12" t="s">
        <v>26</v>
      </c>
      <c r="B18" s="9">
        <v>40</v>
      </c>
      <c r="C18" s="9">
        <v>49.38</v>
      </c>
      <c r="D18" s="13">
        <f t="shared" si="1"/>
        <v>-9.3800000000000026</v>
      </c>
      <c r="E18" s="10"/>
      <c r="F18" s="3"/>
      <c r="G18" s="3"/>
    </row>
    <row r="19" spans="1:9" ht="15" customHeight="1" x14ac:dyDescent="0.2">
      <c r="A19" s="17" t="s">
        <v>27</v>
      </c>
      <c r="B19" s="13">
        <f t="shared" ref="B19:D19" si="2">SUM(B8:B18)</f>
        <v>2041</v>
      </c>
      <c r="C19" s="13">
        <f t="shared" si="2"/>
        <v>1889.44</v>
      </c>
      <c r="D19" s="13">
        <f t="shared" si="2"/>
        <v>151.56</v>
      </c>
      <c r="E19" s="6"/>
      <c r="F19" s="8" t="s">
        <v>28</v>
      </c>
      <c r="G19" s="7">
        <f>MASTER!G19+G17</f>
        <v>15394.69</v>
      </c>
      <c r="H19" s="10"/>
    </row>
    <row r="20" spans="1:9" x14ac:dyDescent="0.2">
      <c r="A20" s="2"/>
      <c r="B20" s="2"/>
      <c r="C20" s="2"/>
      <c r="D20" s="2"/>
      <c r="F20" s="2"/>
      <c r="G20" s="2"/>
    </row>
    <row r="21" spans="1:9" ht="14.25" customHeight="1" x14ac:dyDescent="0.2">
      <c r="A21" s="18" t="s">
        <v>29</v>
      </c>
      <c r="B21" s="19"/>
      <c r="C21" s="19"/>
      <c r="D21" s="1"/>
    </row>
    <row r="22" spans="1:9" x14ac:dyDescent="0.2">
      <c r="A22" s="12" t="s">
        <v>30</v>
      </c>
      <c r="B22" s="14"/>
      <c r="C22" s="14"/>
      <c r="D22" s="13">
        <f t="shared" ref="D22:D29" si="3">B22-C22</f>
        <v>0</v>
      </c>
      <c r="E22" s="10"/>
    </row>
    <row r="23" spans="1:9" x14ac:dyDescent="0.2">
      <c r="A23" s="12" t="s">
        <v>31</v>
      </c>
      <c r="B23" s="14"/>
      <c r="C23" s="14"/>
      <c r="D23" s="13">
        <f t="shared" si="3"/>
        <v>0</v>
      </c>
      <c r="E23" s="10"/>
    </row>
    <row r="24" spans="1:9" x14ac:dyDescent="0.2">
      <c r="A24" s="12" t="s">
        <v>32</v>
      </c>
      <c r="B24" s="14"/>
      <c r="C24" s="14"/>
      <c r="D24" s="13">
        <f t="shared" si="3"/>
        <v>0</v>
      </c>
      <c r="E24" s="10"/>
    </row>
    <row r="25" spans="1:9" x14ac:dyDescent="0.2">
      <c r="A25" s="12" t="s">
        <v>33</v>
      </c>
      <c r="B25" s="14"/>
      <c r="C25" s="14"/>
      <c r="D25" s="13">
        <f t="shared" si="3"/>
        <v>0</v>
      </c>
      <c r="E25" s="10"/>
    </row>
    <row r="26" spans="1:9" x14ac:dyDescent="0.2">
      <c r="A26" s="12" t="s">
        <v>34</v>
      </c>
      <c r="B26" s="14"/>
      <c r="C26" s="14"/>
      <c r="D26" s="13">
        <f t="shared" si="3"/>
        <v>0</v>
      </c>
      <c r="E26" s="10"/>
    </row>
    <row r="27" spans="1:9" x14ac:dyDescent="0.2">
      <c r="A27" s="12" t="s">
        <v>35</v>
      </c>
      <c r="B27" s="9">
        <v>300</v>
      </c>
      <c r="C27" s="14">
        <f>2.99+15.09+34.84+35.3+34.2+32.5+10.05</f>
        <v>164.97000000000003</v>
      </c>
      <c r="D27" s="13">
        <f t="shared" si="3"/>
        <v>135.02999999999997</v>
      </c>
      <c r="E27" s="10"/>
      <c r="G27" s="1"/>
      <c r="H27" s="1"/>
      <c r="I27" s="1"/>
    </row>
    <row r="28" spans="1:9" x14ac:dyDescent="0.2">
      <c r="A28" s="12" t="s">
        <v>36</v>
      </c>
      <c r="B28" s="14"/>
      <c r="C28" s="14"/>
      <c r="D28" s="13">
        <f t="shared" si="3"/>
        <v>0</v>
      </c>
      <c r="E28" s="10"/>
      <c r="F28" s="4"/>
      <c r="G28" s="32" t="s">
        <v>7</v>
      </c>
      <c r="H28" s="32" t="s">
        <v>8</v>
      </c>
      <c r="I28" s="32" t="s">
        <v>9</v>
      </c>
    </row>
    <row r="29" spans="1:9" ht="15" customHeight="1" x14ac:dyDescent="0.2">
      <c r="A29" s="12" t="s">
        <v>37</v>
      </c>
      <c r="B29" s="14"/>
      <c r="C29" s="9">
        <v>13</v>
      </c>
      <c r="D29" s="13">
        <f t="shared" si="3"/>
        <v>-13</v>
      </c>
      <c r="E29" s="10"/>
      <c r="F29" s="18" t="s">
        <v>38</v>
      </c>
      <c r="G29" s="33"/>
      <c r="H29" s="33"/>
      <c r="I29" s="33"/>
    </row>
    <row r="30" spans="1:9" ht="15" customHeight="1" x14ac:dyDescent="0.2">
      <c r="A30" s="17" t="s">
        <v>27</v>
      </c>
      <c r="B30" s="13">
        <f t="shared" ref="B30:D30" si="4">SUM(B22:B29)</f>
        <v>300</v>
      </c>
      <c r="C30" s="13">
        <f t="shared" si="4"/>
        <v>177.97000000000003</v>
      </c>
      <c r="D30" s="13">
        <f t="shared" si="4"/>
        <v>122.02999999999997</v>
      </c>
      <c r="E30" s="6"/>
      <c r="F30" s="12" t="s">
        <v>39</v>
      </c>
      <c r="G30" s="9">
        <v>17</v>
      </c>
      <c r="H30" s="9">
        <v>7.9</v>
      </c>
      <c r="I30" s="13">
        <f t="shared" ref="I30:I36" si="5">G30-H30</f>
        <v>9.1</v>
      </c>
    </row>
    <row r="31" spans="1:9" x14ac:dyDescent="0.2">
      <c r="A31" s="20"/>
      <c r="B31" s="21"/>
      <c r="C31" s="21"/>
      <c r="D31" s="2"/>
      <c r="E31" s="4"/>
      <c r="F31" s="12" t="s">
        <v>40</v>
      </c>
      <c r="G31" s="14"/>
      <c r="H31" s="14"/>
      <c r="I31" s="13">
        <f t="shared" si="5"/>
        <v>0</v>
      </c>
    </row>
    <row r="32" spans="1:9" ht="14.25" customHeight="1" x14ac:dyDescent="0.2">
      <c r="A32" s="18" t="s">
        <v>33</v>
      </c>
      <c r="B32" s="19"/>
      <c r="C32" s="19"/>
      <c r="D32" s="1"/>
      <c r="E32" s="4"/>
      <c r="F32" s="12" t="s">
        <v>41</v>
      </c>
      <c r="G32" s="9">
        <v>25</v>
      </c>
      <c r="H32" s="9">
        <v>7.5</v>
      </c>
      <c r="I32" s="13">
        <f t="shared" si="5"/>
        <v>17.5</v>
      </c>
    </row>
    <row r="33" spans="1:9" x14ac:dyDescent="0.2">
      <c r="A33" s="12" t="s">
        <v>42</v>
      </c>
      <c r="B33" s="9">
        <v>250</v>
      </c>
      <c r="C33" s="9">
        <v>217.59</v>
      </c>
      <c r="D33" s="13">
        <f t="shared" ref="D33:D36" si="6">B33-C33</f>
        <v>32.409999999999997</v>
      </c>
      <c r="E33" s="6"/>
      <c r="F33" s="12" t="s">
        <v>43</v>
      </c>
      <c r="G33" s="14"/>
      <c r="H33" s="14"/>
      <c r="I33" s="13">
        <f t="shared" si="5"/>
        <v>0</v>
      </c>
    </row>
    <row r="34" spans="1:9" x14ac:dyDescent="0.2">
      <c r="A34" s="12" t="s">
        <v>44</v>
      </c>
      <c r="B34" s="14"/>
      <c r="C34" s="14"/>
      <c r="D34" s="13">
        <f t="shared" si="6"/>
        <v>0</v>
      </c>
      <c r="E34" s="6"/>
      <c r="F34" s="12" t="s">
        <v>45</v>
      </c>
      <c r="G34" s="14"/>
      <c r="H34" s="14"/>
      <c r="I34" s="13">
        <f t="shared" si="5"/>
        <v>0</v>
      </c>
    </row>
    <row r="35" spans="1:9" x14ac:dyDescent="0.2">
      <c r="A35" s="12" t="s">
        <v>46</v>
      </c>
      <c r="B35" s="14"/>
      <c r="C35" s="14"/>
      <c r="D35" s="13">
        <f t="shared" si="6"/>
        <v>0</v>
      </c>
      <c r="E35" s="6"/>
      <c r="F35" s="12" t="s">
        <v>47</v>
      </c>
      <c r="G35" s="14"/>
      <c r="H35" s="14"/>
      <c r="I35" s="13">
        <f t="shared" si="5"/>
        <v>0</v>
      </c>
    </row>
    <row r="36" spans="1:9" ht="13.5" customHeight="1" x14ac:dyDescent="0.2">
      <c r="A36" s="12" t="s">
        <v>37</v>
      </c>
      <c r="B36" s="14"/>
      <c r="C36" s="14"/>
      <c r="D36" s="13">
        <f t="shared" si="6"/>
        <v>0</v>
      </c>
      <c r="E36" s="6"/>
      <c r="F36" s="12" t="s">
        <v>37</v>
      </c>
      <c r="G36" s="14"/>
      <c r="H36" s="14"/>
      <c r="I36" s="13">
        <f t="shared" si="5"/>
        <v>0</v>
      </c>
    </row>
    <row r="37" spans="1:9" ht="15" customHeight="1" x14ac:dyDescent="0.2">
      <c r="A37" s="17" t="s">
        <v>27</v>
      </c>
      <c r="B37" s="13">
        <f t="shared" ref="B37:D37" si="7">SUM(B33:B36)</f>
        <v>250</v>
      </c>
      <c r="C37" s="13">
        <f t="shared" si="7"/>
        <v>217.59</v>
      </c>
      <c r="D37" s="13">
        <f t="shared" si="7"/>
        <v>32.409999999999997</v>
      </c>
      <c r="E37" s="10"/>
      <c r="F37" s="17" t="s">
        <v>27</v>
      </c>
      <c r="G37" s="13">
        <f t="shared" ref="G37:I37" si="8">SUM(G30:G36)</f>
        <v>42</v>
      </c>
      <c r="H37" s="13">
        <f t="shared" si="8"/>
        <v>15.4</v>
      </c>
      <c r="I37" s="13">
        <f t="shared" si="8"/>
        <v>26.6</v>
      </c>
    </row>
    <row r="38" spans="1:9" x14ac:dyDescent="0.2">
      <c r="A38" s="20"/>
      <c r="B38" s="21"/>
      <c r="C38" s="21"/>
      <c r="D38" s="2"/>
      <c r="F38" s="20"/>
      <c r="G38" s="21"/>
      <c r="H38" s="21"/>
      <c r="I38" s="2"/>
    </row>
    <row r="39" spans="1:9" ht="14.25" customHeight="1" x14ac:dyDescent="0.2">
      <c r="A39" s="18" t="s">
        <v>49</v>
      </c>
      <c r="B39" s="19"/>
      <c r="C39" s="19"/>
      <c r="D39" s="1"/>
      <c r="F39" s="18" t="s">
        <v>50</v>
      </c>
      <c r="G39" s="19"/>
      <c r="H39" s="19"/>
      <c r="I39" s="1"/>
    </row>
    <row r="40" spans="1:9" x14ac:dyDescent="0.2">
      <c r="A40" s="12" t="s">
        <v>51</v>
      </c>
      <c r="B40" s="9">
        <v>150</v>
      </c>
      <c r="C40" s="14">
        <f>16.87+149.64+19.63+36.74+8.56+34.06+61+16.3+16.31+3.22</f>
        <v>362.33000000000004</v>
      </c>
      <c r="D40" s="13">
        <f t="shared" ref="D40:D42" si="9">B40-C40</f>
        <v>-212.33000000000004</v>
      </c>
      <c r="E40" s="6"/>
      <c r="F40" s="12" t="s">
        <v>52</v>
      </c>
      <c r="G40" s="14"/>
      <c r="H40" s="14"/>
      <c r="I40" s="13">
        <f t="shared" ref="I40:I45" si="10">G40-H40</f>
        <v>0</v>
      </c>
    </row>
    <row r="41" spans="1:9" x14ac:dyDescent="0.2">
      <c r="A41" s="12" t="s">
        <v>53</v>
      </c>
      <c r="B41" s="9">
        <v>50</v>
      </c>
      <c r="C41" s="14">
        <f>52+18.53+14.92+7.9</f>
        <v>93.350000000000009</v>
      </c>
      <c r="D41" s="13">
        <f t="shared" si="9"/>
        <v>-43.350000000000009</v>
      </c>
      <c r="E41" s="6"/>
      <c r="F41" s="12" t="s">
        <v>54</v>
      </c>
      <c r="G41" s="14"/>
      <c r="H41" s="14"/>
      <c r="I41" s="13">
        <f t="shared" si="10"/>
        <v>0</v>
      </c>
    </row>
    <row r="42" spans="1:9" ht="13.5" customHeight="1" x14ac:dyDescent="0.2">
      <c r="A42" s="12" t="s">
        <v>37</v>
      </c>
      <c r="B42" s="14"/>
      <c r="C42" s="14">
        <f>16+18.65+16</f>
        <v>50.65</v>
      </c>
      <c r="D42" s="13">
        <f t="shared" si="9"/>
        <v>-50.65</v>
      </c>
      <c r="E42" s="6"/>
      <c r="F42" s="12" t="s">
        <v>55</v>
      </c>
      <c r="G42" s="14"/>
      <c r="H42" s="9">
        <v>100</v>
      </c>
      <c r="I42" s="13">
        <f t="shared" si="10"/>
        <v>-100</v>
      </c>
    </row>
    <row r="43" spans="1:9" ht="15" customHeight="1" x14ac:dyDescent="0.2">
      <c r="A43" s="17" t="s">
        <v>27</v>
      </c>
      <c r="B43" s="13">
        <f t="shared" ref="B43:D43" si="11">SUM(B40:B42)</f>
        <v>200</v>
      </c>
      <c r="C43" s="13">
        <f t="shared" si="11"/>
        <v>506.33000000000004</v>
      </c>
      <c r="D43" s="13">
        <f t="shared" si="11"/>
        <v>-306.33000000000004</v>
      </c>
      <c r="E43" s="6"/>
      <c r="F43" s="12" t="s">
        <v>55</v>
      </c>
      <c r="G43" s="14"/>
      <c r="H43" s="14"/>
      <c r="I43" s="13">
        <f t="shared" si="10"/>
        <v>0</v>
      </c>
    </row>
    <row r="44" spans="1:9" x14ac:dyDescent="0.2">
      <c r="A44" s="20"/>
      <c r="B44" s="21"/>
      <c r="C44" s="21"/>
      <c r="D44" s="2"/>
      <c r="E44" s="4"/>
      <c r="F44" s="12" t="s">
        <v>55</v>
      </c>
      <c r="G44" s="14"/>
      <c r="H44" s="14"/>
      <c r="I44" s="13">
        <f t="shared" si="10"/>
        <v>0</v>
      </c>
    </row>
    <row r="45" spans="1:9" ht="15" customHeight="1" x14ac:dyDescent="0.2">
      <c r="A45" s="18" t="s">
        <v>56</v>
      </c>
      <c r="B45" s="19"/>
      <c r="C45" s="19"/>
      <c r="D45" s="1"/>
      <c r="E45" s="4"/>
      <c r="F45" s="12" t="s">
        <v>37</v>
      </c>
      <c r="G45" s="14"/>
      <c r="H45" s="14"/>
      <c r="I45" s="13">
        <f t="shared" si="10"/>
        <v>0</v>
      </c>
    </row>
    <row r="46" spans="1:9" ht="15" customHeight="1" x14ac:dyDescent="0.2">
      <c r="A46" s="12" t="s">
        <v>57</v>
      </c>
      <c r="B46" s="14"/>
      <c r="C46" s="14"/>
      <c r="D46" s="13">
        <f t="shared" ref="D46:D54" si="12">B46-C46</f>
        <v>0</v>
      </c>
      <c r="E46" s="10"/>
      <c r="F46" s="17" t="s">
        <v>27</v>
      </c>
      <c r="G46" s="13">
        <f t="shared" ref="G46:I46" si="13">SUM(G40:G45)</f>
        <v>0</v>
      </c>
      <c r="H46" s="13">
        <f t="shared" si="13"/>
        <v>100</v>
      </c>
      <c r="I46" s="13">
        <f t="shared" si="13"/>
        <v>-100</v>
      </c>
    </row>
    <row r="47" spans="1:9" x14ac:dyDescent="0.2">
      <c r="A47" s="12" t="s">
        <v>58</v>
      </c>
      <c r="B47" s="14"/>
      <c r="C47" s="14"/>
      <c r="D47" s="13">
        <f t="shared" si="12"/>
        <v>0</v>
      </c>
      <c r="E47" s="10"/>
      <c r="F47" s="2"/>
      <c r="G47" s="2"/>
      <c r="H47" s="2"/>
      <c r="I47" s="2"/>
    </row>
    <row r="48" spans="1:9" ht="14.25" customHeight="1" x14ac:dyDescent="0.2">
      <c r="A48" s="12" t="s">
        <v>59</v>
      </c>
      <c r="B48" s="14"/>
      <c r="C48" s="14"/>
      <c r="D48" s="13">
        <f t="shared" si="12"/>
        <v>0</v>
      </c>
      <c r="E48" s="10"/>
      <c r="F48" s="18" t="s">
        <v>60</v>
      </c>
      <c r="G48" s="19"/>
      <c r="H48" s="19"/>
      <c r="I48" s="1"/>
    </row>
    <row r="49" spans="1:9" x14ac:dyDescent="0.2">
      <c r="A49" s="12" t="s">
        <v>61</v>
      </c>
      <c r="B49" s="14"/>
      <c r="C49" s="14"/>
      <c r="D49" s="13">
        <f t="shared" si="12"/>
        <v>0</v>
      </c>
      <c r="E49" s="6"/>
      <c r="F49" s="12" t="s">
        <v>62</v>
      </c>
      <c r="G49" s="14"/>
      <c r="H49" s="9">
        <v>10</v>
      </c>
      <c r="I49" s="13">
        <f t="shared" ref="I49:I52" si="14">G49-H49</f>
        <v>-10</v>
      </c>
    </row>
    <row r="50" spans="1:9" x14ac:dyDescent="0.2">
      <c r="A50" s="12" t="s">
        <v>63</v>
      </c>
      <c r="B50" s="14"/>
      <c r="C50" s="14"/>
      <c r="D50" s="13">
        <f t="shared" si="12"/>
        <v>0</v>
      </c>
      <c r="E50" s="6"/>
      <c r="F50" s="12" t="s">
        <v>66</v>
      </c>
      <c r="G50" s="14"/>
      <c r="H50" s="14"/>
      <c r="I50" s="13">
        <f t="shared" si="14"/>
        <v>0</v>
      </c>
    </row>
    <row r="51" spans="1:9" x14ac:dyDescent="0.2">
      <c r="A51" s="12" t="s">
        <v>67</v>
      </c>
      <c r="B51" s="14"/>
      <c r="C51" s="14"/>
      <c r="D51" s="13">
        <f t="shared" si="12"/>
        <v>0</v>
      </c>
      <c r="E51" s="6"/>
      <c r="F51" s="12" t="s">
        <v>68</v>
      </c>
      <c r="G51" s="14"/>
      <c r="H51" s="14"/>
      <c r="I51" s="13">
        <f t="shared" si="14"/>
        <v>0</v>
      </c>
    </row>
    <row r="52" spans="1:9" ht="13.5" customHeight="1" x14ac:dyDescent="0.2">
      <c r="A52" s="12" t="s">
        <v>69</v>
      </c>
      <c r="B52" s="14"/>
      <c r="C52" s="14"/>
      <c r="D52" s="13">
        <f t="shared" si="12"/>
        <v>0</v>
      </c>
      <c r="E52" s="6"/>
      <c r="F52" s="12" t="s">
        <v>37</v>
      </c>
      <c r="G52" s="14"/>
      <c r="H52" s="14"/>
      <c r="I52" s="13">
        <f t="shared" si="14"/>
        <v>0</v>
      </c>
    </row>
    <row r="53" spans="1:9" ht="15" customHeight="1" x14ac:dyDescent="0.2">
      <c r="A53" s="12" t="s">
        <v>70</v>
      </c>
      <c r="B53" s="14"/>
      <c r="C53" s="14"/>
      <c r="D53" s="13">
        <f t="shared" si="12"/>
        <v>0</v>
      </c>
      <c r="E53" s="10"/>
      <c r="F53" s="17" t="s">
        <v>27</v>
      </c>
      <c r="G53" s="13">
        <f t="shared" ref="G53:I53" si="15">SUM(G49:G52)</f>
        <v>0</v>
      </c>
      <c r="H53" s="13">
        <f t="shared" si="15"/>
        <v>10</v>
      </c>
      <c r="I53" s="13">
        <f t="shared" si="15"/>
        <v>-10</v>
      </c>
    </row>
    <row r="54" spans="1:9" ht="13.5" customHeight="1" x14ac:dyDescent="0.2">
      <c r="A54" s="12" t="s">
        <v>37</v>
      </c>
      <c r="B54" s="14"/>
      <c r="C54" s="14"/>
      <c r="D54" s="13">
        <f t="shared" si="12"/>
        <v>0</v>
      </c>
      <c r="E54" s="10"/>
      <c r="F54" s="2"/>
      <c r="G54" s="23"/>
      <c r="H54" s="23"/>
      <c r="I54" s="2"/>
    </row>
    <row r="55" spans="1:9" ht="15" customHeight="1" x14ac:dyDescent="0.2">
      <c r="A55" s="17" t="s">
        <v>27</v>
      </c>
      <c r="B55" s="13">
        <f t="shared" ref="B55:D55" si="16">SUM(B46:B54)</f>
        <v>0</v>
      </c>
      <c r="C55" s="13">
        <f t="shared" si="16"/>
        <v>0</v>
      </c>
      <c r="D55" s="13">
        <f t="shared" si="16"/>
        <v>0</v>
      </c>
      <c r="E55" s="10"/>
      <c r="F55" s="18" t="s">
        <v>71</v>
      </c>
      <c r="G55" s="19"/>
      <c r="H55" s="19"/>
      <c r="I55" s="1"/>
    </row>
    <row r="56" spans="1:9" x14ac:dyDescent="0.2">
      <c r="A56" s="20"/>
      <c r="B56" s="21"/>
      <c r="C56" s="21"/>
      <c r="D56" s="2"/>
      <c r="E56" s="4"/>
      <c r="F56" s="12" t="s">
        <v>72</v>
      </c>
      <c r="G56" s="14"/>
      <c r="H56" s="14"/>
      <c r="I56" s="13">
        <f t="shared" ref="I56:I59" si="17">G56-H56</f>
        <v>0</v>
      </c>
    </row>
    <row r="57" spans="1:9" ht="14.25" customHeight="1" x14ac:dyDescent="0.2">
      <c r="A57" s="18" t="s">
        <v>73</v>
      </c>
      <c r="B57" s="19"/>
      <c r="C57" s="19"/>
      <c r="D57" s="1"/>
      <c r="E57" s="4"/>
      <c r="F57" s="12" t="s">
        <v>74</v>
      </c>
      <c r="G57" s="14"/>
      <c r="H57" s="14"/>
      <c r="I57" s="13">
        <f t="shared" si="17"/>
        <v>0</v>
      </c>
    </row>
    <row r="58" spans="1:9" x14ac:dyDescent="0.2">
      <c r="A58" s="12" t="s">
        <v>49</v>
      </c>
      <c r="B58" s="9">
        <v>100</v>
      </c>
      <c r="C58" s="9">
        <v>0</v>
      </c>
      <c r="D58" s="13">
        <f t="shared" ref="D58:D62" si="18">B58-C58</f>
        <v>100</v>
      </c>
      <c r="E58" s="6"/>
      <c r="F58" s="12" t="s">
        <v>75</v>
      </c>
      <c r="G58" s="14"/>
      <c r="H58" s="14"/>
      <c r="I58" s="13">
        <f t="shared" si="17"/>
        <v>0</v>
      </c>
    </row>
    <row r="59" spans="1:9" ht="13.5" customHeight="1" x14ac:dyDescent="0.2">
      <c r="A59" s="12" t="s">
        <v>57</v>
      </c>
      <c r="B59" s="9">
        <v>150</v>
      </c>
      <c r="C59" s="14">
        <f>77.85+58.4</f>
        <v>136.25</v>
      </c>
      <c r="D59" s="13">
        <f t="shared" si="18"/>
        <v>13.75</v>
      </c>
      <c r="E59" s="6"/>
      <c r="F59" s="12" t="s">
        <v>37</v>
      </c>
      <c r="G59" s="14"/>
      <c r="H59" s="14"/>
      <c r="I59" s="13">
        <f t="shared" si="17"/>
        <v>0</v>
      </c>
    </row>
    <row r="60" spans="1:9" ht="13.5" customHeight="1" x14ac:dyDescent="0.2">
      <c r="A60" s="12" t="s">
        <v>76</v>
      </c>
      <c r="B60" s="14"/>
      <c r="C60" s="14"/>
      <c r="D60" s="13">
        <f t="shared" si="18"/>
        <v>0</v>
      </c>
      <c r="E60" s="10"/>
      <c r="F60" s="17" t="s">
        <v>27</v>
      </c>
      <c r="G60" s="13">
        <f t="shared" ref="G60:I60" si="19">SUM(G56:G59)</f>
        <v>0</v>
      </c>
      <c r="H60" s="13">
        <f t="shared" si="19"/>
        <v>0</v>
      </c>
      <c r="I60" s="13">
        <f t="shared" si="19"/>
        <v>0</v>
      </c>
    </row>
    <row r="61" spans="1:9" x14ac:dyDescent="0.2">
      <c r="A61" s="12" t="s">
        <v>77</v>
      </c>
      <c r="B61" s="14"/>
      <c r="C61" s="14"/>
      <c r="D61" s="13">
        <f t="shared" si="18"/>
        <v>0</v>
      </c>
      <c r="E61" s="10"/>
      <c r="F61" s="20"/>
      <c r="G61" s="23"/>
      <c r="H61" s="23"/>
      <c r="I61" s="23"/>
    </row>
    <row r="62" spans="1:9" ht="15" customHeight="1" x14ac:dyDescent="0.2">
      <c r="A62" s="12" t="s">
        <v>37</v>
      </c>
      <c r="B62" s="9">
        <v>50</v>
      </c>
      <c r="C62" s="9">
        <v>18.45</v>
      </c>
      <c r="D62" s="13">
        <f t="shared" si="18"/>
        <v>31.55</v>
      </c>
      <c r="E62" s="10"/>
      <c r="F62" s="18" t="s">
        <v>78</v>
      </c>
      <c r="G62" s="24"/>
      <c r="H62" s="24"/>
      <c r="I62" s="25"/>
    </row>
    <row r="63" spans="1:9" ht="15" customHeight="1" x14ac:dyDescent="0.2">
      <c r="A63" s="17" t="s">
        <v>27</v>
      </c>
      <c r="B63" s="13">
        <f t="shared" ref="B63:D63" si="20">SUM(B58:B62)</f>
        <v>300</v>
      </c>
      <c r="C63" s="13">
        <f t="shared" si="20"/>
        <v>154.69999999999999</v>
      </c>
      <c r="D63" s="13">
        <f t="shared" si="20"/>
        <v>145.30000000000001</v>
      </c>
      <c r="E63" s="6"/>
      <c r="F63" s="12" t="s">
        <v>79</v>
      </c>
      <c r="G63" s="14"/>
      <c r="H63" s="14"/>
      <c r="I63" s="13">
        <f t="shared" ref="I63:I65" si="21">G63-H63</f>
        <v>0</v>
      </c>
    </row>
    <row r="64" spans="1:9" x14ac:dyDescent="0.2">
      <c r="A64" s="20"/>
      <c r="B64" s="21"/>
      <c r="C64" s="21"/>
      <c r="D64" s="2"/>
      <c r="E64" s="4"/>
      <c r="F64" s="12" t="s">
        <v>80</v>
      </c>
      <c r="G64" s="14"/>
      <c r="H64" s="14"/>
      <c r="I64" s="13">
        <f t="shared" si="21"/>
        <v>0</v>
      </c>
    </row>
    <row r="65" spans="1:9" ht="15" customHeight="1" x14ac:dyDescent="0.2">
      <c r="A65" s="18" t="s">
        <v>81</v>
      </c>
      <c r="B65" s="19"/>
      <c r="C65" s="19"/>
      <c r="D65" s="1"/>
      <c r="E65" s="4"/>
      <c r="F65" s="12" t="s">
        <v>82</v>
      </c>
      <c r="G65" s="26"/>
      <c r="H65" s="26"/>
      <c r="I65" s="13">
        <f t="shared" si="21"/>
        <v>0</v>
      </c>
    </row>
    <row r="66" spans="1:9" ht="15" customHeight="1" x14ac:dyDescent="0.2">
      <c r="A66" s="12" t="s">
        <v>57</v>
      </c>
      <c r="B66" s="14"/>
      <c r="C66" s="14"/>
      <c r="D66" s="13">
        <f t="shared" ref="D66:D72" si="22">B66-C66</f>
        <v>0</v>
      </c>
      <c r="E66" s="10"/>
      <c r="F66" s="17" t="s">
        <v>27</v>
      </c>
      <c r="G66" s="13">
        <f t="shared" ref="G66:I66" si="23">SUM(G63:G65)</f>
        <v>0</v>
      </c>
      <c r="H66" s="13">
        <f t="shared" si="23"/>
        <v>0</v>
      </c>
      <c r="I66" s="13">
        <f t="shared" si="23"/>
        <v>0</v>
      </c>
    </row>
    <row r="67" spans="1:9" x14ac:dyDescent="0.2">
      <c r="A67" s="12" t="s">
        <v>83</v>
      </c>
      <c r="B67" s="14"/>
      <c r="C67" s="9">
        <v>15</v>
      </c>
      <c r="D67" s="13">
        <f t="shared" si="22"/>
        <v>-15</v>
      </c>
      <c r="E67" s="10"/>
      <c r="F67" s="2"/>
      <c r="G67" s="2"/>
      <c r="H67" s="2"/>
      <c r="I67" s="2"/>
    </row>
    <row r="68" spans="1:9" ht="14.25" customHeight="1" x14ac:dyDescent="0.2">
      <c r="A68" s="12" t="s">
        <v>58</v>
      </c>
      <c r="B68" s="14"/>
      <c r="C68" s="14"/>
      <c r="D68" s="13">
        <f t="shared" si="22"/>
        <v>0</v>
      </c>
      <c r="E68" s="10"/>
      <c r="F68" s="18" t="s">
        <v>84</v>
      </c>
      <c r="G68" s="24"/>
      <c r="H68" s="24"/>
      <c r="I68" s="25"/>
    </row>
    <row r="69" spans="1:9" x14ac:dyDescent="0.2">
      <c r="A69" s="12" t="s">
        <v>85</v>
      </c>
      <c r="B69" s="14"/>
      <c r="C69" s="14"/>
      <c r="D69" s="13">
        <f t="shared" si="22"/>
        <v>0</v>
      </c>
      <c r="E69" s="6"/>
      <c r="F69" s="12" t="s">
        <v>86</v>
      </c>
      <c r="G69" s="14"/>
      <c r="H69" s="14"/>
      <c r="I69" s="13">
        <f t="shared" ref="I69:I72" si="24">G69-H69</f>
        <v>0</v>
      </c>
    </row>
    <row r="70" spans="1:9" x14ac:dyDescent="0.2">
      <c r="A70" s="12" t="s">
        <v>87</v>
      </c>
      <c r="B70" s="14"/>
      <c r="C70" s="14"/>
      <c r="D70" s="13">
        <f t="shared" si="22"/>
        <v>0</v>
      </c>
      <c r="E70" s="6"/>
      <c r="F70" s="12" t="s">
        <v>88</v>
      </c>
      <c r="G70" s="14"/>
      <c r="H70" s="14"/>
      <c r="I70" s="13">
        <f t="shared" si="24"/>
        <v>0</v>
      </c>
    </row>
    <row r="71" spans="1:9" x14ac:dyDescent="0.2">
      <c r="A71" s="12" t="s">
        <v>63</v>
      </c>
      <c r="B71" s="14"/>
      <c r="C71" s="14"/>
      <c r="D71" s="13">
        <f t="shared" si="22"/>
        <v>0</v>
      </c>
      <c r="E71" s="6"/>
      <c r="F71" s="12" t="s">
        <v>89</v>
      </c>
      <c r="G71" s="14"/>
      <c r="H71" s="14"/>
      <c r="I71" s="13">
        <f t="shared" si="24"/>
        <v>0</v>
      </c>
    </row>
    <row r="72" spans="1:9" ht="13.5" customHeight="1" x14ac:dyDescent="0.2">
      <c r="A72" s="12" t="s">
        <v>37</v>
      </c>
      <c r="B72" s="14"/>
      <c r="C72" s="14">
        <f>7.99+2.72+9.94+29.97</f>
        <v>50.62</v>
      </c>
      <c r="D72" s="13">
        <f t="shared" si="22"/>
        <v>-50.62</v>
      </c>
      <c r="E72" s="6"/>
      <c r="F72" s="12" t="s">
        <v>37</v>
      </c>
      <c r="G72" s="26"/>
      <c r="H72" s="26"/>
      <c r="I72" s="13">
        <f t="shared" si="24"/>
        <v>0</v>
      </c>
    </row>
    <row r="73" spans="1:9" ht="15" customHeight="1" x14ac:dyDescent="0.2">
      <c r="A73" s="17" t="s">
        <v>27</v>
      </c>
      <c r="B73" s="13">
        <f t="shared" ref="B73:D73" si="25">SUM(B66:B72)</f>
        <v>0</v>
      </c>
      <c r="C73" s="13">
        <f t="shared" si="25"/>
        <v>65.62</v>
      </c>
      <c r="D73" s="13">
        <f t="shared" si="25"/>
        <v>-65.62</v>
      </c>
      <c r="E73" s="10"/>
      <c r="F73" s="17" t="s">
        <v>27</v>
      </c>
      <c r="G73" s="13">
        <f t="shared" ref="G73:I73" si="26">SUM(G69:G72)</f>
        <v>0</v>
      </c>
      <c r="H73" s="13">
        <f t="shared" si="26"/>
        <v>0</v>
      </c>
      <c r="I73" s="13">
        <f t="shared" si="26"/>
        <v>0</v>
      </c>
    </row>
  </sheetData>
  <mergeCells count="9">
    <mergeCell ref="F8:G9"/>
    <mergeCell ref="H28:H29"/>
    <mergeCell ref="G28:G29"/>
    <mergeCell ref="I28:I29"/>
    <mergeCell ref="A1:I1"/>
    <mergeCell ref="B6:B7"/>
    <mergeCell ref="C6:C7"/>
    <mergeCell ref="D6:D7"/>
    <mergeCell ref="F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showGridLines="0" workbookViewId="0"/>
  </sheetViews>
  <sheetFormatPr defaultColWidth="14.42578125" defaultRowHeight="12.75" customHeight="1" x14ac:dyDescent="0.2"/>
  <cols>
    <col min="1" max="1" width="32.5703125" customWidth="1"/>
    <col min="3" max="3" width="12.42578125" customWidth="1"/>
    <col min="4" max="4" width="11.85546875" customWidth="1"/>
    <col min="5" max="5" width="4.140625" customWidth="1"/>
    <col min="6" max="6" width="35.42578125" customWidth="1"/>
    <col min="7" max="7" width="15.85546875" customWidth="1"/>
    <col min="8" max="8" width="12.28515625" customWidth="1"/>
    <col min="9" max="9" width="11.5703125" customWidth="1"/>
  </cols>
  <sheetData>
    <row r="1" spans="1:9" ht="27.75" customHeight="1" x14ac:dyDescent="0.2">
      <c r="A1" s="34" t="s">
        <v>48</v>
      </c>
      <c r="B1" s="31"/>
      <c r="C1" s="31"/>
      <c r="D1" s="31"/>
      <c r="E1" s="31"/>
      <c r="F1" s="31"/>
      <c r="G1" s="31"/>
      <c r="H1" s="31"/>
      <c r="I1" s="31"/>
    </row>
    <row r="2" spans="1:9" ht="18" customHeight="1" x14ac:dyDescent="0.2">
      <c r="A2" s="2"/>
      <c r="B2" s="3"/>
      <c r="C2" s="3"/>
      <c r="D2" s="3"/>
      <c r="E2" s="2"/>
      <c r="F2" s="3"/>
      <c r="G2" s="3"/>
      <c r="H2" s="2"/>
      <c r="I2" s="2"/>
    </row>
    <row r="3" spans="1:9" ht="22.5" customHeight="1" x14ac:dyDescent="0.2">
      <c r="A3" s="4"/>
      <c r="B3" s="5" t="s">
        <v>1</v>
      </c>
      <c r="C3" s="5" t="s">
        <v>2</v>
      </c>
      <c r="D3" s="5" t="s">
        <v>3</v>
      </c>
      <c r="E3" s="6"/>
      <c r="F3" s="35" t="s">
        <v>4</v>
      </c>
      <c r="G3" s="36"/>
    </row>
    <row r="4" spans="1:9" ht="18" customHeight="1" x14ac:dyDescent="0.2">
      <c r="A4" s="4"/>
      <c r="B4" s="7">
        <f t="shared" ref="B4:D4" si="0">SUM(B19,B30,B37,B43,B55,B63,B73,G37,G46,G53,G60,G66,G73)</f>
        <v>2797</v>
      </c>
      <c r="C4" s="7">
        <f t="shared" si="0"/>
        <v>2152.64</v>
      </c>
      <c r="D4" s="7">
        <f t="shared" si="0"/>
        <v>644.36</v>
      </c>
      <c r="E4" s="6"/>
      <c r="F4" s="8" t="s">
        <v>5</v>
      </c>
      <c r="G4" s="9">
        <v>1000</v>
      </c>
      <c r="H4" s="10"/>
    </row>
    <row r="5" spans="1:9" x14ac:dyDescent="0.2">
      <c r="B5" s="3"/>
      <c r="C5" s="3"/>
      <c r="D5" s="3"/>
      <c r="E5" s="4"/>
      <c r="F5" s="8" t="s">
        <v>6</v>
      </c>
      <c r="G5" s="9">
        <v>2500</v>
      </c>
      <c r="H5" s="10"/>
    </row>
    <row r="6" spans="1:9" x14ac:dyDescent="0.2">
      <c r="A6" s="4"/>
      <c r="B6" s="32" t="s">
        <v>7</v>
      </c>
      <c r="C6" s="32" t="s">
        <v>8</v>
      </c>
      <c r="D6" s="32" t="s">
        <v>9</v>
      </c>
      <c r="E6" s="6"/>
      <c r="F6" s="8" t="s">
        <v>10</v>
      </c>
      <c r="G6" s="9">
        <v>0</v>
      </c>
      <c r="H6" s="10"/>
    </row>
    <row r="7" spans="1:9" ht="14.25" customHeight="1" x14ac:dyDescent="0.25">
      <c r="A7" s="11" t="s">
        <v>11</v>
      </c>
      <c r="B7" s="33"/>
      <c r="C7" s="33"/>
      <c r="D7" s="33"/>
      <c r="E7" s="4"/>
      <c r="F7" s="8" t="s">
        <v>12</v>
      </c>
      <c r="G7" s="7">
        <f>SUM(G4:G6)</f>
        <v>3500</v>
      </c>
      <c r="H7" s="10"/>
    </row>
    <row r="8" spans="1:9" x14ac:dyDescent="0.2">
      <c r="A8" s="12" t="s">
        <v>13</v>
      </c>
      <c r="B8" s="9">
        <v>1699</v>
      </c>
      <c r="C8" s="9">
        <v>1699</v>
      </c>
      <c r="D8" s="13">
        <f t="shared" ref="D8:D18" si="1">B8-C8</f>
        <v>0</v>
      </c>
      <c r="E8" s="6"/>
      <c r="F8" s="28" t="s">
        <v>14</v>
      </c>
      <c r="G8" s="29"/>
    </row>
    <row r="9" spans="1:9" x14ac:dyDescent="0.2">
      <c r="A9" s="12" t="s">
        <v>15</v>
      </c>
      <c r="B9" s="9">
        <v>0</v>
      </c>
      <c r="C9" s="9">
        <v>0</v>
      </c>
      <c r="D9" s="13">
        <f t="shared" si="1"/>
        <v>0</v>
      </c>
      <c r="E9" s="10"/>
      <c r="F9" s="30"/>
      <c r="G9" s="31"/>
    </row>
    <row r="10" spans="1:9" x14ac:dyDescent="0.2">
      <c r="A10" s="12" t="s">
        <v>16</v>
      </c>
      <c r="B10" s="9">
        <v>100</v>
      </c>
      <c r="C10" s="9">
        <v>0</v>
      </c>
      <c r="D10" s="13">
        <f t="shared" si="1"/>
        <v>100</v>
      </c>
      <c r="E10" s="6"/>
      <c r="F10" s="8" t="s">
        <v>5</v>
      </c>
      <c r="G10" s="14">
        <f>750+49.07+95+250</f>
        <v>1144.0700000000002</v>
      </c>
      <c r="H10" s="10"/>
    </row>
    <row r="11" spans="1:9" x14ac:dyDescent="0.2">
      <c r="A11" s="12" t="s">
        <v>17</v>
      </c>
      <c r="B11" s="9">
        <v>90</v>
      </c>
      <c r="C11" s="9">
        <v>0</v>
      </c>
      <c r="D11" s="13">
        <f t="shared" si="1"/>
        <v>90</v>
      </c>
      <c r="E11" s="6"/>
      <c r="F11" s="8" t="s">
        <v>6</v>
      </c>
      <c r="G11" s="9">
        <v>1077.55</v>
      </c>
      <c r="H11" s="10"/>
    </row>
    <row r="12" spans="1:9" x14ac:dyDescent="0.2">
      <c r="A12" s="12" t="s">
        <v>18</v>
      </c>
      <c r="B12" s="9">
        <v>75</v>
      </c>
      <c r="C12" s="9">
        <v>0</v>
      </c>
      <c r="D12" s="13">
        <f t="shared" si="1"/>
        <v>75</v>
      </c>
      <c r="E12" s="6"/>
      <c r="F12" s="8" t="s">
        <v>10</v>
      </c>
      <c r="G12" s="9">
        <v>200</v>
      </c>
      <c r="H12" s="10"/>
    </row>
    <row r="13" spans="1:9" x14ac:dyDescent="0.2">
      <c r="A13" s="12" t="s">
        <v>19</v>
      </c>
      <c r="B13" s="9">
        <v>0</v>
      </c>
      <c r="C13" s="9">
        <v>0</v>
      </c>
      <c r="D13" s="13">
        <f t="shared" si="1"/>
        <v>0</v>
      </c>
      <c r="E13" s="6"/>
      <c r="F13" s="8" t="s">
        <v>12</v>
      </c>
      <c r="G13" s="7">
        <f>SUM(G10:G12)</f>
        <v>2421.62</v>
      </c>
      <c r="H13" s="10"/>
    </row>
    <row r="14" spans="1:9" x14ac:dyDescent="0.2">
      <c r="A14" s="12" t="s">
        <v>20</v>
      </c>
      <c r="B14" s="9">
        <v>0</v>
      </c>
      <c r="C14" s="9">
        <v>0</v>
      </c>
      <c r="D14" s="13">
        <f t="shared" si="1"/>
        <v>0</v>
      </c>
      <c r="E14" s="10"/>
      <c r="F14" s="3"/>
      <c r="G14" s="3"/>
    </row>
    <row r="15" spans="1:9" ht="25.5" customHeight="1" x14ac:dyDescent="0.2">
      <c r="A15" s="12" t="s">
        <v>21</v>
      </c>
      <c r="B15" s="9">
        <v>0</v>
      </c>
      <c r="C15" s="9">
        <v>0</v>
      </c>
      <c r="D15" s="13">
        <f t="shared" si="1"/>
        <v>0</v>
      </c>
      <c r="E15" s="6"/>
      <c r="F15" s="8" t="s">
        <v>22</v>
      </c>
      <c r="G15" s="7">
        <f>G7-B4</f>
        <v>703</v>
      </c>
      <c r="H15" s="10"/>
    </row>
    <row r="16" spans="1:9" x14ac:dyDescent="0.2">
      <c r="A16" s="12" t="s">
        <v>23</v>
      </c>
      <c r="B16" s="9">
        <v>0</v>
      </c>
      <c r="C16" s="9">
        <v>0</v>
      </c>
      <c r="D16" s="13">
        <f t="shared" si="1"/>
        <v>0</v>
      </c>
      <c r="E16" s="10"/>
      <c r="F16" s="3"/>
      <c r="G16" s="3"/>
    </row>
    <row r="17" spans="1:9" ht="25.5" customHeight="1" x14ac:dyDescent="0.2">
      <c r="A17" s="12" t="s">
        <v>24</v>
      </c>
      <c r="B17" s="9">
        <v>0</v>
      </c>
      <c r="C17" s="9">
        <v>0</v>
      </c>
      <c r="D17" s="13">
        <f t="shared" si="1"/>
        <v>0</v>
      </c>
      <c r="E17" s="6"/>
      <c r="F17" s="15" t="s">
        <v>25</v>
      </c>
      <c r="G17" s="22">
        <f>G13-C4</f>
        <v>268.98</v>
      </c>
      <c r="H17" s="10"/>
    </row>
    <row r="18" spans="1:9" ht="13.5" customHeight="1" x14ac:dyDescent="0.2">
      <c r="A18" s="12" t="s">
        <v>26</v>
      </c>
      <c r="B18" s="9">
        <v>40</v>
      </c>
      <c r="C18" s="9">
        <v>0</v>
      </c>
      <c r="D18" s="13">
        <f t="shared" si="1"/>
        <v>40</v>
      </c>
      <c r="E18" s="10"/>
      <c r="F18" s="3"/>
      <c r="G18" s="3"/>
    </row>
    <row r="19" spans="1:9" ht="15" customHeight="1" x14ac:dyDescent="0.2">
      <c r="A19" s="17" t="s">
        <v>27</v>
      </c>
      <c r="B19" s="13">
        <f t="shared" ref="B19:D19" si="2">SUM(B8:B18)</f>
        <v>2004</v>
      </c>
      <c r="C19" s="13">
        <f t="shared" si="2"/>
        <v>1699</v>
      </c>
      <c r="D19" s="13">
        <f t="shared" si="2"/>
        <v>305</v>
      </c>
      <c r="E19" s="6"/>
      <c r="F19" s="8" t="s">
        <v>28</v>
      </c>
      <c r="G19" s="7">
        <f>January!G19+G17</f>
        <v>15663.67</v>
      </c>
      <c r="H19" s="10"/>
    </row>
    <row r="20" spans="1:9" x14ac:dyDescent="0.2">
      <c r="A20" s="2"/>
      <c r="B20" s="2"/>
      <c r="C20" s="2"/>
      <c r="D20" s="2"/>
      <c r="F20" s="2"/>
      <c r="G20" s="2"/>
    </row>
    <row r="21" spans="1:9" ht="14.25" customHeight="1" x14ac:dyDescent="0.2">
      <c r="A21" s="18" t="s">
        <v>29</v>
      </c>
      <c r="B21" s="19"/>
      <c r="C21" s="19"/>
      <c r="D21" s="1"/>
    </row>
    <row r="22" spans="1:9" x14ac:dyDescent="0.2">
      <c r="A22" s="12" t="s">
        <v>30</v>
      </c>
      <c r="B22" s="14"/>
      <c r="C22" s="14"/>
      <c r="D22" s="13">
        <f t="shared" ref="D22:D29" si="3">B22-C22</f>
        <v>0</v>
      </c>
      <c r="E22" s="10"/>
    </row>
    <row r="23" spans="1:9" x14ac:dyDescent="0.2">
      <c r="A23" s="12" t="s">
        <v>31</v>
      </c>
      <c r="B23" s="14"/>
      <c r="C23" s="14"/>
      <c r="D23" s="13">
        <f t="shared" si="3"/>
        <v>0</v>
      </c>
      <c r="E23" s="10"/>
    </row>
    <row r="24" spans="1:9" x14ac:dyDescent="0.2">
      <c r="A24" s="12" t="s">
        <v>32</v>
      </c>
      <c r="B24" s="14"/>
      <c r="C24" s="14"/>
      <c r="D24" s="13">
        <f t="shared" si="3"/>
        <v>0</v>
      </c>
      <c r="E24" s="10"/>
    </row>
    <row r="25" spans="1:9" x14ac:dyDescent="0.2">
      <c r="A25" s="12" t="s">
        <v>33</v>
      </c>
      <c r="B25" s="14"/>
      <c r="C25" s="14"/>
      <c r="D25" s="13">
        <f t="shared" si="3"/>
        <v>0</v>
      </c>
      <c r="E25" s="10"/>
    </row>
    <row r="26" spans="1:9" x14ac:dyDescent="0.2">
      <c r="A26" s="12" t="s">
        <v>34</v>
      </c>
      <c r="B26" s="14"/>
      <c r="C26" s="14"/>
      <c r="D26" s="13">
        <f t="shared" si="3"/>
        <v>0</v>
      </c>
      <c r="E26" s="10"/>
    </row>
    <row r="27" spans="1:9" x14ac:dyDescent="0.2">
      <c r="A27" s="12" t="s">
        <v>35</v>
      </c>
      <c r="B27" s="9">
        <v>300</v>
      </c>
      <c r="C27" s="14">
        <f>44.75+17.09</f>
        <v>61.84</v>
      </c>
      <c r="D27" s="13">
        <f t="shared" si="3"/>
        <v>238.16</v>
      </c>
      <c r="E27" s="10"/>
      <c r="G27" s="1"/>
      <c r="H27" s="1"/>
      <c r="I27" s="1"/>
    </row>
    <row r="28" spans="1:9" x14ac:dyDescent="0.2">
      <c r="A28" s="12" t="s">
        <v>36</v>
      </c>
      <c r="B28" s="14"/>
      <c r="C28" s="14"/>
      <c r="D28" s="13">
        <f t="shared" si="3"/>
        <v>0</v>
      </c>
      <c r="E28" s="10"/>
      <c r="F28" s="4"/>
      <c r="G28" s="32" t="s">
        <v>7</v>
      </c>
      <c r="H28" s="32" t="s">
        <v>8</v>
      </c>
      <c r="I28" s="32" t="s">
        <v>9</v>
      </c>
    </row>
    <row r="29" spans="1:9" ht="15" customHeight="1" x14ac:dyDescent="0.2">
      <c r="A29" s="12" t="s">
        <v>65</v>
      </c>
      <c r="B29" s="9">
        <v>30</v>
      </c>
      <c r="C29" s="14"/>
      <c r="D29" s="13">
        <f t="shared" si="3"/>
        <v>30</v>
      </c>
      <c r="E29" s="10"/>
      <c r="F29" s="18" t="s">
        <v>38</v>
      </c>
      <c r="G29" s="33"/>
      <c r="H29" s="33"/>
      <c r="I29" s="33"/>
    </row>
    <row r="30" spans="1:9" ht="15" customHeight="1" x14ac:dyDescent="0.2">
      <c r="A30" s="17" t="s">
        <v>27</v>
      </c>
      <c r="B30" s="13">
        <f t="shared" ref="B30:D30" si="4">SUM(B22:B29)</f>
        <v>330</v>
      </c>
      <c r="C30" s="13">
        <f t="shared" si="4"/>
        <v>61.84</v>
      </c>
      <c r="D30" s="13">
        <f t="shared" si="4"/>
        <v>268.15999999999997</v>
      </c>
      <c r="E30" s="6"/>
      <c r="F30" s="12" t="s">
        <v>39</v>
      </c>
      <c r="G30" s="9">
        <v>8</v>
      </c>
      <c r="H30" s="9">
        <v>7.99</v>
      </c>
      <c r="I30" s="13">
        <f t="shared" ref="I30:I36" si="5">G30-H30</f>
        <v>9.9999999999997868E-3</v>
      </c>
    </row>
    <row r="31" spans="1:9" x14ac:dyDescent="0.2">
      <c r="A31" s="20"/>
      <c r="B31" s="21"/>
      <c r="C31" s="21"/>
      <c r="D31" s="2"/>
      <c r="E31" s="4"/>
      <c r="F31" s="12" t="s">
        <v>40</v>
      </c>
      <c r="G31" s="14"/>
      <c r="H31" s="14"/>
      <c r="I31" s="13">
        <f t="shared" si="5"/>
        <v>0</v>
      </c>
    </row>
    <row r="32" spans="1:9" ht="14.25" customHeight="1" x14ac:dyDescent="0.2">
      <c r="A32" s="18" t="s">
        <v>33</v>
      </c>
      <c r="B32" s="19"/>
      <c r="C32" s="19"/>
      <c r="D32" s="1"/>
      <c r="E32" s="4"/>
      <c r="F32" s="12" t="s">
        <v>41</v>
      </c>
      <c r="G32" s="9">
        <v>25</v>
      </c>
      <c r="H32" s="9">
        <v>18.5</v>
      </c>
      <c r="I32" s="13">
        <f t="shared" si="5"/>
        <v>6.5</v>
      </c>
    </row>
    <row r="33" spans="1:9" x14ac:dyDescent="0.2">
      <c r="A33" s="12" t="s">
        <v>42</v>
      </c>
      <c r="B33" s="14"/>
      <c r="C33" s="14"/>
      <c r="D33" s="13">
        <f t="shared" ref="D33:D36" si="6">B33-C33</f>
        <v>0</v>
      </c>
      <c r="E33" s="6"/>
      <c r="F33" s="12" t="s">
        <v>43</v>
      </c>
      <c r="G33" s="14"/>
      <c r="H33" s="14"/>
      <c r="I33" s="13">
        <f t="shared" si="5"/>
        <v>0</v>
      </c>
    </row>
    <row r="34" spans="1:9" x14ac:dyDescent="0.2">
      <c r="A34" s="12" t="s">
        <v>44</v>
      </c>
      <c r="B34" s="14"/>
      <c r="C34" s="14"/>
      <c r="D34" s="13">
        <f t="shared" si="6"/>
        <v>0</v>
      </c>
      <c r="E34" s="6"/>
      <c r="F34" s="12" t="s">
        <v>45</v>
      </c>
      <c r="G34" s="14"/>
      <c r="H34" s="14"/>
      <c r="I34" s="13">
        <f t="shared" si="5"/>
        <v>0</v>
      </c>
    </row>
    <row r="35" spans="1:9" x14ac:dyDescent="0.2">
      <c r="A35" s="12" t="s">
        <v>46</v>
      </c>
      <c r="B35" s="14"/>
      <c r="C35" s="14"/>
      <c r="D35" s="13">
        <f t="shared" si="6"/>
        <v>0</v>
      </c>
      <c r="E35" s="6"/>
      <c r="F35" s="12" t="s">
        <v>47</v>
      </c>
      <c r="G35" s="14"/>
      <c r="H35" s="14"/>
      <c r="I35" s="13">
        <f t="shared" si="5"/>
        <v>0</v>
      </c>
    </row>
    <row r="36" spans="1:9" ht="13.5" customHeight="1" x14ac:dyDescent="0.2">
      <c r="A36" s="12" t="s">
        <v>37</v>
      </c>
      <c r="B36" s="14"/>
      <c r="C36" s="14"/>
      <c r="D36" s="13">
        <f t="shared" si="6"/>
        <v>0</v>
      </c>
      <c r="E36" s="6"/>
      <c r="F36" s="12" t="s">
        <v>37</v>
      </c>
      <c r="G36" s="14"/>
      <c r="H36" s="14"/>
      <c r="I36" s="13">
        <f t="shared" si="5"/>
        <v>0</v>
      </c>
    </row>
    <row r="37" spans="1:9" ht="15" customHeight="1" x14ac:dyDescent="0.2">
      <c r="A37" s="17" t="s">
        <v>27</v>
      </c>
      <c r="B37" s="13">
        <f t="shared" ref="B37:D37" si="7">SUM(B33:B36)</f>
        <v>0</v>
      </c>
      <c r="C37" s="13">
        <f t="shared" si="7"/>
        <v>0</v>
      </c>
      <c r="D37" s="13">
        <f t="shared" si="7"/>
        <v>0</v>
      </c>
      <c r="E37" s="10"/>
      <c r="F37" s="17" t="s">
        <v>27</v>
      </c>
      <c r="G37" s="13">
        <f t="shared" ref="G37:I37" si="8">SUM(G30:G36)</f>
        <v>33</v>
      </c>
      <c r="H37" s="13">
        <f t="shared" si="8"/>
        <v>26.490000000000002</v>
      </c>
      <c r="I37" s="13">
        <f t="shared" si="8"/>
        <v>6.51</v>
      </c>
    </row>
    <row r="38" spans="1:9" x14ac:dyDescent="0.2">
      <c r="A38" s="20"/>
      <c r="B38" s="21"/>
      <c r="C38" s="21"/>
      <c r="D38" s="2"/>
      <c r="F38" s="20"/>
      <c r="G38" s="21"/>
      <c r="H38" s="21"/>
      <c r="I38" s="2"/>
    </row>
    <row r="39" spans="1:9" ht="14.25" customHeight="1" x14ac:dyDescent="0.2">
      <c r="A39" s="18" t="s">
        <v>49</v>
      </c>
      <c r="B39" s="19"/>
      <c r="C39" s="19"/>
      <c r="D39" s="1"/>
      <c r="F39" s="18" t="s">
        <v>50</v>
      </c>
      <c r="G39" s="19"/>
      <c r="H39" s="19"/>
      <c r="I39" s="1"/>
    </row>
    <row r="40" spans="1:9" x14ac:dyDescent="0.2">
      <c r="A40" s="12" t="s">
        <v>51</v>
      </c>
      <c r="B40" s="9">
        <v>250</v>
      </c>
      <c r="C40" s="9">
        <v>12.76</v>
      </c>
      <c r="D40" s="13">
        <f t="shared" ref="D40:D42" si="9">B40-C40</f>
        <v>237.24</v>
      </c>
      <c r="E40" s="6"/>
      <c r="F40" s="12" t="s">
        <v>52</v>
      </c>
      <c r="G40" s="14"/>
      <c r="H40" s="14"/>
      <c r="I40" s="13">
        <f t="shared" ref="I40:I45" si="10">G40-H40</f>
        <v>0</v>
      </c>
    </row>
    <row r="41" spans="1:9" x14ac:dyDescent="0.2">
      <c r="A41" s="12" t="s">
        <v>53</v>
      </c>
      <c r="B41" s="9">
        <v>100</v>
      </c>
      <c r="C41" s="9">
        <v>43.99</v>
      </c>
      <c r="D41" s="13">
        <f t="shared" si="9"/>
        <v>56.01</v>
      </c>
      <c r="E41" s="6"/>
      <c r="F41" s="12" t="s">
        <v>54</v>
      </c>
      <c r="G41" s="14"/>
      <c r="H41" s="14"/>
      <c r="I41" s="13">
        <f t="shared" si="10"/>
        <v>0</v>
      </c>
    </row>
    <row r="42" spans="1:9" ht="13.5" customHeight="1" x14ac:dyDescent="0.2">
      <c r="A42" s="12" t="s">
        <v>37</v>
      </c>
      <c r="B42" s="14"/>
      <c r="C42" s="9">
        <v>6</v>
      </c>
      <c r="D42" s="13">
        <f t="shared" si="9"/>
        <v>-6</v>
      </c>
      <c r="E42" s="6"/>
      <c r="F42" s="12" t="s">
        <v>55</v>
      </c>
      <c r="G42" s="14"/>
      <c r="H42" s="9">
        <v>180</v>
      </c>
      <c r="I42" s="13">
        <f t="shared" si="10"/>
        <v>-180</v>
      </c>
    </row>
    <row r="43" spans="1:9" ht="15" customHeight="1" x14ac:dyDescent="0.2">
      <c r="A43" s="17" t="s">
        <v>27</v>
      </c>
      <c r="B43" s="13">
        <f t="shared" ref="B43:D43" si="11">SUM(B40:B42)</f>
        <v>350</v>
      </c>
      <c r="C43" s="13">
        <f t="shared" si="11"/>
        <v>62.75</v>
      </c>
      <c r="D43" s="13">
        <f t="shared" si="11"/>
        <v>287.25</v>
      </c>
      <c r="E43" s="6"/>
      <c r="F43" s="12" t="s">
        <v>55</v>
      </c>
      <c r="G43" s="14"/>
      <c r="H43" s="14"/>
      <c r="I43" s="13">
        <f t="shared" si="10"/>
        <v>0</v>
      </c>
    </row>
    <row r="44" spans="1:9" x14ac:dyDescent="0.2">
      <c r="A44" s="20"/>
      <c r="B44" s="21"/>
      <c r="C44" s="21"/>
      <c r="D44" s="2"/>
      <c r="E44" s="4"/>
      <c r="F44" s="12" t="s">
        <v>55</v>
      </c>
      <c r="G44" s="14"/>
      <c r="H44" s="14"/>
      <c r="I44" s="13">
        <f t="shared" si="10"/>
        <v>0</v>
      </c>
    </row>
    <row r="45" spans="1:9" ht="15" customHeight="1" x14ac:dyDescent="0.2">
      <c r="A45" s="18" t="s">
        <v>56</v>
      </c>
      <c r="B45" s="19"/>
      <c r="C45" s="19"/>
      <c r="D45" s="1"/>
      <c r="E45" s="4"/>
      <c r="F45" s="12" t="s">
        <v>37</v>
      </c>
      <c r="G45" s="14"/>
      <c r="H45" s="14"/>
      <c r="I45" s="13">
        <f t="shared" si="10"/>
        <v>0</v>
      </c>
    </row>
    <row r="46" spans="1:9" ht="15" customHeight="1" x14ac:dyDescent="0.2">
      <c r="A46" s="12" t="s">
        <v>57</v>
      </c>
      <c r="B46" s="14"/>
      <c r="C46" s="14"/>
      <c r="D46" s="13">
        <f t="shared" ref="D46:D54" si="12">B46-C46</f>
        <v>0</v>
      </c>
      <c r="E46" s="10"/>
      <c r="F46" s="17" t="s">
        <v>27</v>
      </c>
      <c r="G46" s="13">
        <f t="shared" ref="G46:I46" si="13">SUM(G40:G45)</f>
        <v>0</v>
      </c>
      <c r="H46" s="13">
        <f t="shared" si="13"/>
        <v>180</v>
      </c>
      <c r="I46" s="13">
        <f t="shared" si="13"/>
        <v>-180</v>
      </c>
    </row>
    <row r="47" spans="1:9" x14ac:dyDescent="0.2">
      <c r="A47" s="12" t="s">
        <v>58</v>
      </c>
      <c r="B47" s="14"/>
      <c r="C47" s="14"/>
      <c r="D47" s="13">
        <f t="shared" si="12"/>
        <v>0</v>
      </c>
      <c r="E47" s="10"/>
      <c r="F47" s="2"/>
      <c r="G47" s="2"/>
      <c r="H47" s="2"/>
      <c r="I47" s="2"/>
    </row>
    <row r="48" spans="1:9" ht="14.25" customHeight="1" x14ac:dyDescent="0.2">
      <c r="A48" s="12" t="s">
        <v>59</v>
      </c>
      <c r="B48" s="14"/>
      <c r="C48" s="14"/>
      <c r="D48" s="13">
        <f t="shared" si="12"/>
        <v>0</v>
      </c>
      <c r="E48" s="10"/>
      <c r="F48" s="18" t="s">
        <v>60</v>
      </c>
      <c r="G48" s="19"/>
      <c r="H48" s="19"/>
      <c r="I48" s="1"/>
    </row>
    <row r="49" spans="1:9" x14ac:dyDescent="0.2">
      <c r="A49" s="12" t="s">
        <v>61</v>
      </c>
      <c r="B49" s="14"/>
      <c r="C49" s="14"/>
      <c r="D49" s="13">
        <f t="shared" si="12"/>
        <v>0</v>
      </c>
      <c r="E49" s="6"/>
      <c r="F49" s="12" t="s">
        <v>62</v>
      </c>
      <c r="G49" s="14"/>
      <c r="H49" s="14"/>
      <c r="I49" s="13">
        <f t="shared" ref="I49:I52" si="14">G49-H49</f>
        <v>0</v>
      </c>
    </row>
    <row r="50" spans="1:9" x14ac:dyDescent="0.2">
      <c r="A50" s="12" t="s">
        <v>63</v>
      </c>
      <c r="B50" s="14"/>
      <c r="C50" s="14"/>
      <c r="D50" s="13">
        <f t="shared" si="12"/>
        <v>0</v>
      </c>
      <c r="E50" s="6"/>
      <c r="F50" s="12" t="s">
        <v>66</v>
      </c>
      <c r="G50" s="14"/>
      <c r="H50" s="14"/>
      <c r="I50" s="13">
        <f t="shared" si="14"/>
        <v>0</v>
      </c>
    </row>
    <row r="51" spans="1:9" x14ac:dyDescent="0.2">
      <c r="A51" s="12" t="s">
        <v>67</v>
      </c>
      <c r="B51" s="14"/>
      <c r="C51" s="14"/>
      <c r="D51" s="13">
        <f t="shared" si="12"/>
        <v>0</v>
      </c>
      <c r="E51" s="6"/>
      <c r="F51" s="12" t="s">
        <v>68</v>
      </c>
      <c r="G51" s="14"/>
      <c r="H51" s="14"/>
      <c r="I51" s="13">
        <f t="shared" si="14"/>
        <v>0</v>
      </c>
    </row>
    <row r="52" spans="1:9" ht="13.5" customHeight="1" x14ac:dyDescent="0.2">
      <c r="A52" s="12" t="s">
        <v>69</v>
      </c>
      <c r="B52" s="14"/>
      <c r="C52" s="14"/>
      <c r="D52" s="13">
        <f t="shared" si="12"/>
        <v>0</v>
      </c>
      <c r="E52" s="6"/>
      <c r="F52" s="12" t="s">
        <v>37</v>
      </c>
      <c r="G52" s="14"/>
      <c r="H52" s="14"/>
      <c r="I52" s="13">
        <f t="shared" si="14"/>
        <v>0</v>
      </c>
    </row>
    <row r="53" spans="1:9" ht="15" customHeight="1" x14ac:dyDescent="0.2">
      <c r="A53" s="12" t="s">
        <v>70</v>
      </c>
      <c r="B53" s="14"/>
      <c r="C53" s="14"/>
      <c r="D53" s="13">
        <f t="shared" si="12"/>
        <v>0</v>
      </c>
      <c r="E53" s="10"/>
      <c r="F53" s="17" t="s">
        <v>27</v>
      </c>
      <c r="G53" s="13">
        <f t="shared" ref="G53:I53" si="15">SUM(G49:G52)</f>
        <v>0</v>
      </c>
      <c r="H53" s="13">
        <f t="shared" si="15"/>
        <v>0</v>
      </c>
      <c r="I53" s="13">
        <f t="shared" si="15"/>
        <v>0</v>
      </c>
    </row>
    <row r="54" spans="1:9" ht="13.5" customHeight="1" x14ac:dyDescent="0.2">
      <c r="A54" s="12" t="s">
        <v>37</v>
      </c>
      <c r="B54" s="14"/>
      <c r="C54" s="14"/>
      <c r="D54" s="13">
        <f t="shared" si="12"/>
        <v>0</v>
      </c>
      <c r="E54" s="10"/>
      <c r="F54" s="2"/>
      <c r="G54" s="23"/>
      <c r="H54" s="23"/>
      <c r="I54" s="2"/>
    </row>
    <row r="55" spans="1:9" ht="15" customHeight="1" x14ac:dyDescent="0.2">
      <c r="A55" s="17" t="s">
        <v>27</v>
      </c>
      <c r="B55" s="13">
        <f t="shared" ref="B55:D55" si="16">SUM(B46:B54)</f>
        <v>0</v>
      </c>
      <c r="C55" s="13">
        <f t="shared" si="16"/>
        <v>0</v>
      </c>
      <c r="D55" s="13">
        <f t="shared" si="16"/>
        <v>0</v>
      </c>
      <c r="E55" s="10"/>
      <c r="F55" s="18" t="s">
        <v>71</v>
      </c>
      <c r="G55" s="19"/>
      <c r="H55" s="19"/>
      <c r="I55" s="1"/>
    </row>
    <row r="56" spans="1:9" x14ac:dyDescent="0.2">
      <c r="A56" s="20"/>
      <c r="B56" s="21"/>
      <c r="C56" s="21"/>
      <c r="D56" s="2"/>
      <c r="E56" s="4"/>
      <c r="F56" s="12" t="s">
        <v>72</v>
      </c>
      <c r="G56" s="14"/>
      <c r="H56" s="14"/>
      <c r="I56" s="13">
        <f t="shared" ref="I56:I59" si="17">G56-H56</f>
        <v>0</v>
      </c>
    </row>
    <row r="57" spans="1:9" ht="14.25" customHeight="1" x14ac:dyDescent="0.2">
      <c r="A57" s="18" t="s">
        <v>73</v>
      </c>
      <c r="B57" s="19"/>
      <c r="C57" s="19"/>
      <c r="D57" s="1"/>
      <c r="E57" s="4"/>
      <c r="F57" s="12" t="s">
        <v>74</v>
      </c>
      <c r="G57" s="14"/>
      <c r="H57" s="14"/>
      <c r="I57" s="13">
        <f t="shared" si="17"/>
        <v>0</v>
      </c>
    </row>
    <row r="58" spans="1:9" x14ac:dyDescent="0.2">
      <c r="A58" s="12" t="s">
        <v>49</v>
      </c>
      <c r="B58" s="14"/>
      <c r="C58" s="14"/>
      <c r="D58" s="13">
        <f t="shared" ref="D58:D62" si="18">B58-C58</f>
        <v>0</v>
      </c>
      <c r="E58" s="6"/>
      <c r="F58" s="12" t="s">
        <v>75</v>
      </c>
      <c r="G58" s="14"/>
      <c r="H58" s="14"/>
      <c r="I58" s="13">
        <f t="shared" si="17"/>
        <v>0</v>
      </c>
    </row>
    <row r="59" spans="1:9" ht="13.5" customHeight="1" x14ac:dyDescent="0.2">
      <c r="A59" s="12" t="s">
        <v>57</v>
      </c>
      <c r="B59" s="9">
        <v>80</v>
      </c>
      <c r="C59" s="14">
        <f>77.85+33.17</f>
        <v>111.02</v>
      </c>
      <c r="D59" s="13">
        <f t="shared" si="18"/>
        <v>-31.019999999999996</v>
      </c>
      <c r="E59" s="6"/>
      <c r="F59" s="12" t="s">
        <v>37</v>
      </c>
      <c r="G59" s="14"/>
      <c r="H59" s="14"/>
      <c r="I59" s="13">
        <f t="shared" si="17"/>
        <v>0</v>
      </c>
    </row>
    <row r="60" spans="1:9" ht="13.5" customHeight="1" x14ac:dyDescent="0.2">
      <c r="A60" s="12" t="s">
        <v>76</v>
      </c>
      <c r="B60" s="14"/>
      <c r="C60" s="14"/>
      <c r="D60" s="13">
        <f t="shared" si="18"/>
        <v>0</v>
      </c>
      <c r="E60" s="10"/>
      <c r="F60" s="17" t="s">
        <v>27</v>
      </c>
      <c r="G60" s="13">
        <f t="shared" ref="G60:I60" si="19">SUM(G56:G59)</f>
        <v>0</v>
      </c>
      <c r="H60" s="13">
        <f t="shared" si="19"/>
        <v>0</v>
      </c>
      <c r="I60" s="13">
        <f t="shared" si="19"/>
        <v>0</v>
      </c>
    </row>
    <row r="61" spans="1:9" x14ac:dyDescent="0.2">
      <c r="A61" s="12" t="s">
        <v>77</v>
      </c>
      <c r="B61" s="14"/>
      <c r="C61" s="14"/>
      <c r="D61" s="13">
        <f t="shared" si="18"/>
        <v>0</v>
      </c>
      <c r="E61" s="10"/>
      <c r="F61" s="20"/>
      <c r="G61" s="23"/>
      <c r="H61" s="23"/>
      <c r="I61" s="23"/>
    </row>
    <row r="62" spans="1:9" ht="15" customHeight="1" x14ac:dyDescent="0.2">
      <c r="A62" s="12" t="s">
        <v>37</v>
      </c>
      <c r="B62" s="14"/>
      <c r="C62" s="14"/>
      <c r="D62" s="13">
        <f t="shared" si="18"/>
        <v>0</v>
      </c>
      <c r="E62" s="10"/>
      <c r="F62" s="18" t="s">
        <v>78</v>
      </c>
      <c r="G62" s="24"/>
      <c r="H62" s="24"/>
      <c r="I62" s="25"/>
    </row>
    <row r="63" spans="1:9" ht="15" customHeight="1" x14ac:dyDescent="0.2">
      <c r="A63" s="17" t="s">
        <v>27</v>
      </c>
      <c r="B63" s="13">
        <f t="shared" ref="B63:D63" si="20">SUM(B58:B62)</f>
        <v>80</v>
      </c>
      <c r="C63" s="13">
        <f t="shared" si="20"/>
        <v>111.02</v>
      </c>
      <c r="D63" s="13">
        <f t="shared" si="20"/>
        <v>-31.019999999999996</v>
      </c>
      <c r="E63" s="6"/>
      <c r="F63" s="12" t="s">
        <v>90</v>
      </c>
      <c r="G63" s="14"/>
      <c r="H63" s="9">
        <v>11.54</v>
      </c>
      <c r="I63" s="13">
        <f t="shared" ref="I63:I65" si="21">G63-H63</f>
        <v>-11.54</v>
      </c>
    </row>
    <row r="64" spans="1:9" x14ac:dyDescent="0.2">
      <c r="A64" s="20"/>
      <c r="B64" s="21"/>
      <c r="C64" s="21"/>
      <c r="D64" s="2"/>
      <c r="E64" s="4"/>
      <c r="F64" s="12" t="s">
        <v>80</v>
      </c>
      <c r="G64" s="14"/>
      <c r="H64" s="14"/>
      <c r="I64" s="13">
        <f t="shared" si="21"/>
        <v>0</v>
      </c>
    </row>
    <row r="65" spans="1:9" ht="15" customHeight="1" x14ac:dyDescent="0.2">
      <c r="A65" s="18" t="s">
        <v>81</v>
      </c>
      <c r="B65" s="19"/>
      <c r="C65" s="19"/>
      <c r="D65" s="1"/>
      <c r="E65" s="4"/>
      <c r="F65" s="12" t="s">
        <v>82</v>
      </c>
      <c r="G65" s="26"/>
      <c r="H65" s="26"/>
      <c r="I65" s="13">
        <f t="shared" si="21"/>
        <v>0</v>
      </c>
    </row>
    <row r="66" spans="1:9" ht="15" customHeight="1" x14ac:dyDescent="0.2">
      <c r="A66" s="12" t="s">
        <v>57</v>
      </c>
      <c r="B66" s="14"/>
      <c r="C66" s="14"/>
      <c r="D66" s="13">
        <f t="shared" ref="D66:D72" si="22">B66-C66</f>
        <v>0</v>
      </c>
      <c r="E66" s="10"/>
      <c r="F66" s="17" t="s">
        <v>27</v>
      </c>
      <c r="G66" s="13">
        <f t="shared" ref="G66:I66" si="23">SUM(G63:G65)</f>
        <v>0</v>
      </c>
      <c r="H66" s="13">
        <f t="shared" si="23"/>
        <v>11.54</v>
      </c>
      <c r="I66" s="13">
        <f t="shared" si="23"/>
        <v>-11.54</v>
      </c>
    </row>
    <row r="67" spans="1:9" x14ac:dyDescent="0.2">
      <c r="A67" s="12" t="s">
        <v>83</v>
      </c>
      <c r="B67" s="14"/>
      <c r="C67" s="14"/>
      <c r="D67" s="13">
        <f t="shared" si="22"/>
        <v>0</v>
      </c>
      <c r="E67" s="10"/>
      <c r="F67" s="2"/>
      <c r="G67" s="2"/>
      <c r="H67" s="2"/>
      <c r="I67" s="2"/>
    </row>
    <row r="68" spans="1:9" ht="14.25" customHeight="1" x14ac:dyDescent="0.2">
      <c r="A68" s="12" t="s">
        <v>58</v>
      </c>
      <c r="B68" s="14"/>
      <c r="C68" s="14"/>
      <c r="D68" s="13">
        <f t="shared" si="22"/>
        <v>0</v>
      </c>
      <c r="E68" s="10"/>
      <c r="F68" s="18" t="s">
        <v>84</v>
      </c>
      <c r="G68" s="24"/>
      <c r="H68" s="24"/>
      <c r="I68" s="25"/>
    </row>
    <row r="69" spans="1:9" x14ac:dyDescent="0.2">
      <c r="A69" s="12" t="s">
        <v>85</v>
      </c>
      <c r="B69" s="14"/>
      <c r="C69" s="14"/>
      <c r="D69" s="13">
        <f t="shared" si="22"/>
        <v>0</v>
      </c>
      <c r="E69" s="6"/>
      <c r="F69" s="12" t="s">
        <v>86</v>
      </c>
      <c r="G69" s="14"/>
      <c r="H69" s="14"/>
      <c r="I69" s="13">
        <f t="shared" ref="I69:I72" si="24">G69-H69</f>
        <v>0</v>
      </c>
    </row>
    <row r="70" spans="1:9" x14ac:dyDescent="0.2">
      <c r="A70" s="12" t="s">
        <v>87</v>
      </c>
      <c r="B70" s="14"/>
      <c r="C70" s="14"/>
      <c r="D70" s="13">
        <f t="shared" si="22"/>
        <v>0</v>
      </c>
      <c r="E70" s="6"/>
      <c r="F70" s="12" t="s">
        <v>88</v>
      </c>
      <c r="G70" s="14"/>
      <c r="H70" s="14"/>
      <c r="I70" s="13">
        <f t="shared" si="24"/>
        <v>0</v>
      </c>
    </row>
    <row r="71" spans="1:9" x14ac:dyDescent="0.2">
      <c r="A71" s="12" t="s">
        <v>63</v>
      </c>
      <c r="B71" s="14"/>
      <c r="C71" s="14"/>
      <c r="D71" s="13">
        <f t="shared" si="22"/>
        <v>0</v>
      </c>
      <c r="E71" s="6"/>
      <c r="F71" s="12" t="s">
        <v>89</v>
      </c>
      <c r="G71" s="14"/>
      <c r="H71" s="14"/>
      <c r="I71" s="13">
        <f t="shared" si="24"/>
        <v>0</v>
      </c>
    </row>
    <row r="72" spans="1:9" ht="13.5" customHeight="1" x14ac:dyDescent="0.2">
      <c r="A72" s="12" t="s">
        <v>37</v>
      </c>
      <c r="B72" s="14"/>
      <c r="C72" s="14"/>
      <c r="D72" s="13">
        <f t="shared" si="22"/>
        <v>0</v>
      </c>
      <c r="E72" s="6"/>
      <c r="F72" s="12" t="s">
        <v>37</v>
      </c>
      <c r="G72" s="26"/>
      <c r="H72" s="26"/>
      <c r="I72" s="13">
        <f t="shared" si="24"/>
        <v>0</v>
      </c>
    </row>
    <row r="73" spans="1:9" ht="15" customHeight="1" x14ac:dyDescent="0.2">
      <c r="A73" s="17" t="s">
        <v>27</v>
      </c>
      <c r="B73" s="13">
        <f t="shared" ref="B73:D73" si="25">SUM(B66:B72)</f>
        <v>0</v>
      </c>
      <c r="C73" s="13">
        <f t="shared" si="25"/>
        <v>0</v>
      </c>
      <c r="D73" s="13">
        <f t="shared" si="25"/>
        <v>0</v>
      </c>
      <c r="E73" s="10"/>
      <c r="F73" s="17" t="s">
        <v>27</v>
      </c>
      <c r="G73" s="13">
        <f t="shared" ref="G73:I73" si="26">SUM(G69:G72)</f>
        <v>0</v>
      </c>
      <c r="H73" s="13">
        <f t="shared" si="26"/>
        <v>0</v>
      </c>
      <c r="I73" s="13">
        <f t="shared" si="26"/>
        <v>0</v>
      </c>
    </row>
  </sheetData>
  <mergeCells count="9">
    <mergeCell ref="F8:G9"/>
    <mergeCell ref="H28:H29"/>
    <mergeCell ref="G28:G29"/>
    <mergeCell ref="I28:I29"/>
    <mergeCell ref="A1:I1"/>
    <mergeCell ref="B6:B7"/>
    <mergeCell ref="C6:C7"/>
    <mergeCell ref="D6:D7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</vt:lpstr>
      <vt:lpstr>January</vt:lpstr>
      <vt:lpstr>February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Bridger</dc:creator>
  <cp:lastModifiedBy>Jay Ormes-Weller</cp:lastModifiedBy>
  <dcterms:created xsi:type="dcterms:W3CDTF">2016-10-10T11:03:27Z</dcterms:created>
  <dcterms:modified xsi:type="dcterms:W3CDTF">2016-10-18T14:22:45Z</dcterms:modified>
</cp:coreProperties>
</file>